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7115" windowHeight="10230" activeTab="0"/>
  </bookViews>
  <sheets>
    <sheet name="Zápasy" sheetId="1" r:id="rId1"/>
    <sheet name="Pavouk" sheetId="2" r:id="rId2"/>
    <sheet name="Návod" sheetId="3" r:id="rId3"/>
  </sheets>
  <definedNames/>
  <calcPr fullCalcOnLoad="1"/>
</workbook>
</file>

<file path=xl/sharedStrings.xml><?xml version="1.0" encoding="utf-8"?>
<sst xmlns="http://schemas.openxmlformats.org/spreadsheetml/2006/main" count="131" uniqueCount="113">
  <si>
    <t>umístění 9 - 12</t>
  </si>
  <si>
    <t>umístění 13 - 16</t>
  </si>
  <si>
    <t>umístění 17 - 24</t>
  </si>
  <si>
    <t>umístění 25 - 32</t>
  </si>
  <si>
    <t>NASAZENÍ HRÁČŮ</t>
  </si>
  <si>
    <t>R O Z P I S   Z Á P A S Ů</t>
  </si>
  <si>
    <t>Pořadí</t>
  </si>
  <si>
    <t>Jméno</t>
  </si>
  <si>
    <t>Zápas</t>
  </si>
  <si>
    <t>Akce</t>
  </si>
  <si>
    <t>Jméno-1</t>
  </si>
  <si>
    <t>Jméno-2</t>
  </si>
  <si>
    <t>Stůl</t>
  </si>
  <si>
    <t>B-1</t>
  </si>
  <si>
    <t>B-2</t>
  </si>
  <si>
    <t>Volné
stoly</t>
  </si>
  <si>
    <t>F1</t>
  </si>
  <si>
    <t>F5</t>
  </si>
  <si>
    <t>F2</t>
  </si>
  <si>
    <t>F7</t>
  </si>
  <si>
    <t>F3</t>
  </si>
  <si>
    <t>F6</t>
  </si>
  <si>
    <t>- neobsazeno</t>
  </si>
  <si>
    <t>F4</t>
  </si>
  <si>
    <t>NASAZENÍ
FINÁLOVÉ SKUPINY</t>
  </si>
  <si>
    <t>&lt;název turnaje&gt;</t>
  </si>
  <si>
    <t>Vinner</t>
  </si>
  <si>
    <t>Looser</t>
  </si>
  <si>
    <t>B4</t>
  </si>
  <si>
    <t>B3</t>
  </si>
  <si>
    <t>B2</t>
  </si>
  <si>
    <t>B1</t>
  </si>
  <si>
    <t>A1</t>
  </si>
  <si>
    <t>A2</t>
  </si>
  <si>
    <t>A3</t>
  </si>
  <si>
    <t>1 - 16</t>
  </si>
  <si>
    <t>[24]</t>
  </si>
  <si>
    <t>(40)</t>
  </si>
  <si>
    <t>[42]</t>
  </si>
  <si>
    <t>(50)</t>
  </si>
  <si>
    <t>[23]</t>
  </si>
  <si>
    <t>(39)</t>
  </si>
  <si>
    <t>[22]</t>
  </si>
  <si>
    <t>(38)</t>
  </si>
  <si>
    <t>[41]</t>
  </si>
  <si>
    <t>(49)</t>
  </si>
  <si>
    <t>[21]</t>
  </si>
  <si>
    <t>(37)</t>
  </si>
  <si>
    <t>[20]</t>
  </si>
  <si>
    <t>(36)</t>
  </si>
  <si>
    <t>[44]</t>
  </si>
  <si>
    <t>(52)</t>
  </si>
  <si>
    <t>[19]</t>
  </si>
  <si>
    <t>(35)</t>
  </si>
  <si>
    <t>[18]</t>
  </si>
  <si>
    <t>(34)</t>
  </si>
  <si>
    <t>[43]</t>
  </si>
  <si>
    <t>(51)</t>
  </si>
  <si>
    <t>[17]</t>
  </si>
  <si>
    <t>(33)</t>
  </si>
  <si>
    <t>umístění 5 - 8</t>
  </si>
  <si>
    <t>umístění 3 - 4</t>
  </si>
  <si>
    <t>umístění 1 - 2</t>
  </si>
  <si>
    <t xml:space="preserve">Výhry </t>
  </si>
  <si>
    <t>Prohry</t>
  </si>
  <si>
    <t>Koef.</t>
  </si>
  <si>
    <t>V Ý S L E D K O V Á    L I S T I N A</t>
  </si>
  <si>
    <t>###</t>
  </si>
  <si>
    <t>25-32</t>
  </si>
  <si>
    <t>17-24</t>
  </si>
  <si>
    <t>13-16</t>
  </si>
  <si>
    <t>9-12</t>
  </si>
  <si>
    <t>5-8</t>
  </si>
  <si>
    <t>3-4</t>
  </si>
  <si>
    <t>PV</t>
  </si>
  <si>
    <t>PL</t>
  </si>
  <si>
    <t>copyright
Poolinfo 2009</t>
  </si>
  <si>
    <t>QF1</t>
  </si>
  <si>
    <t>QF2</t>
  </si>
  <si>
    <t>QF3</t>
  </si>
  <si>
    <t>QF4</t>
  </si>
  <si>
    <t/>
  </si>
  <si>
    <t>Návod k použití pavouka:</t>
  </si>
  <si>
    <t>Základním rozdílem proti mým standardním pavpoukům je skutečnost, že tento sešit nepoužívá pro svou práci VBA.</t>
  </si>
  <si>
    <t>Z tohoto důvodu je tento typ pavouka použitelný vedle všech verzí Excelu také s využitím OpenOffice, který VBA neumí.</t>
  </si>
  <si>
    <t>Listy sešitu jsou zamčené kvůli ochraně vzorců před nechtěným narušením, které by způsobilo nefunkčnost systému.</t>
  </si>
  <si>
    <t>Listy se nepokoušejte odemknout, pokud nechcete riskovat poškození sešitu v důsledku neodborného zásahu.</t>
  </si>
  <si>
    <t>Turnaj se řídí z listu Zápasy; list Pavouk slouží výhradně pro grafické zobrazení stavu turnaje a nelze jej přímo měnit.</t>
  </si>
  <si>
    <t>Začněte tím, že do tabulky NASAZENÍ HRÁČŮ vložíte jména účastníků turnaje v nasazovacím pořadí (od nejsilnějšího k nejslabšímu)</t>
  </si>
  <si>
    <t>Neobsazená místa vyplňte technickým symbolem ###, který tento pavouk používá místo ***, jak tomu je v pavoucích s VBA.</t>
  </si>
  <si>
    <t>Zapsaná jména se automaticky nasadí do tabulky ROZPIS ZÁPASŮ a také do pavouka na listu Pavouk</t>
  </si>
  <si>
    <t>Stav "---" odpovídá tomu, že pro zápas nejsou k dispozici soupeři</t>
  </si>
  <si>
    <t>Stav "čeká se" svítí tehdy, když jsou soupeři známi, ale nemají přidělený stůl</t>
  </si>
  <si>
    <t>Stav "hraje se" vyžaduje, aby zápasu bez zapsaného výsledku byl přidělen stůl</t>
  </si>
  <si>
    <t>Stav "dohráno" odpovídá tomu, že do rubrik B-1 a B-2 byl zapsán výsledek zápasu</t>
  </si>
  <si>
    <t>Přidělený stůl je nutno po skončeném zápase v rubrice Stůl vymazat, aby se uvolnil pro další použití</t>
  </si>
  <si>
    <t>Zapsaný výsledek se automaticky promítne do pavouka (včetně nasazení uvolněných hráčů do navazjících zápasů)</t>
  </si>
  <si>
    <t>Chcete-li využívat práci se stoly, upravte si na listu Zápasy tabulku Volné stoly (zapište tam čísla stolů pro turnaj)</t>
  </si>
  <si>
    <t>Zápis čísla do rubriky Stůl je s tabulkou Volné stoly svázáno následovně:</t>
  </si>
  <si>
    <t>Stůl, nepoužitý v rubrice Stůl, má v tabulce Volné stoly žlutý podklad</t>
  </si>
  <si>
    <t>Použití stolu pro rubriku Stůl podbarví pole ve volných stolech zeleně</t>
  </si>
  <si>
    <t>Pokus o druhé použití již zabraného stolu podbarví pole ve volných stolech červeně</t>
  </si>
  <si>
    <t>Ukončení účasti hráče v turnaji vyvolá zápis jeho jména a dosažených výsledků v tabulce VÝSLEDKOVÁ LISTINA</t>
  </si>
  <si>
    <t>Případné dotřídění postavení hráče v rámci dosaženého kola podle koeficientu je nutno provést ručně po skončení turnaje</t>
  </si>
  <si>
    <t>Návrat ze strany B za čáru se provádí ručním nasazením v tabulce NASAZENÍ FINÁLOVÉ SKUPINY (z jmenné nabídky)</t>
  </si>
  <si>
    <t>Jinak je práce se zápasy za čarou naprosto shodná s postupem pro předchozí zápasy</t>
  </si>
  <si>
    <t>DO ŠEDÝCH BUNĚK LZE VKLÁDAT ÚDAJE</t>
  </si>
  <si>
    <t>Veškeré potřebné výpočty se realizují pomocí odkazů, vzorců, podmíněných formátů a interních funkcí přímo na listech.</t>
  </si>
  <si>
    <t>Buňky, které jsou určeny pro vkládání hodnot, jsou v prázdném stavu šedé; po vložení hodnoty se jejich podklad změní..</t>
  </si>
  <si>
    <t>Prázdný originál sešitu si jako archivní kopii uložte na vhodné místo; pro každý turnaj si vytvořte jeho pracovní kopii.</t>
  </si>
  <si>
    <t>Jak čísla přidělených stolů, tak výsledky zapisujeme přímo do tabulky ROZPIS ZÁPASŮ (rubriky Stůl, B-1 a B-2)</t>
  </si>
  <si>
    <t>V tabulce ROZPIS ZÁPASŮ automaticky funguje rubrika Akce (se stavy "---", "pauza", "čeká se", "hraje se" a "dohráno")</t>
  </si>
  <si>
    <t>Stav "pauza" lze v nedokončeném zápase vyvolat zadáním nečíselného znaku stolu</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</si>
</sst>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
    <numFmt numFmtId="166" formatCode="0.000"/>
    <numFmt numFmtId="167" formatCode="#,##0.00\ &quot;Kč&quot;"/>
  </numFmts>
  <fonts count="18">
    <font>
      <sz val="10"/>
      <name val="Arial"/>
      <family val="0"/>
    </font>
    <font>
      <b/>
      <sz val="10"/>
      <name val="Arial CE"/>
      <family val="2"/>
    </font>
    <font>
      <b/>
      <sz val="18"/>
      <name val="Arial CE"/>
      <family val="2"/>
    </font>
    <font>
      <sz val="8"/>
      <name val="Arial CE"/>
      <family val="2"/>
    </font>
    <font>
      <sz val="10"/>
      <color indexed="12"/>
      <name val="Arial CE"/>
      <family val="2"/>
    </font>
    <font>
      <b/>
      <sz val="10"/>
      <color indexed="12"/>
      <name val="Arial CE"/>
      <family val="2"/>
    </font>
    <font>
      <sz val="10"/>
      <color indexed="10"/>
      <name val="Arial CE"/>
      <family val="2"/>
    </font>
    <font>
      <b/>
      <sz val="10"/>
      <color indexed="10"/>
      <name val="Arial CE"/>
      <family val="2"/>
    </font>
    <font>
      <sz val="10"/>
      <color indexed="9"/>
      <name val="Arial CE"/>
      <family val="2"/>
    </font>
    <font>
      <i/>
      <sz val="8"/>
      <name val="Arial CE"/>
      <family val="2"/>
    </font>
    <font>
      <sz val="8"/>
      <color indexed="17"/>
      <name val="Times New Roman CE"/>
      <family val="1"/>
    </font>
    <font>
      <b/>
      <sz val="16"/>
      <name val="Arial"/>
      <family val="0"/>
    </font>
    <font>
      <sz val="10"/>
      <color indexed="43"/>
      <name val="Arial"/>
      <family val="0"/>
    </font>
    <font>
      <b/>
      <sz val="10"/>
      <name val="Arial"/>
      <family val="2"/>
    </font>
    <font>
      <b/>
      <sz val="10"/>
      <color indexed="10"/>
      <name val="Arial"/>
      <family val="2"/>
    </font>
    <font>
      <b/>
      <sz val="14"/>
      <name val="Arial"/>
      <family val="2"/>
    </font>
    <font>
      <sz val="8"/>
      <name val="Tahoma"/>
      <family val="2"/>
    </font>
    <font>
      <sz val="10"/>
      <color indexed="10"/>
      <name val="Arial"/>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64">
    <border>
      <left/>
      <right/>
      <top/>
      <bottom/>
      <diagonal/>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thin"/>
      <right style="medium"/>
      <top style="medium"/>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medium"/>
      <right style="medium"/>
      <top style="thin"/>
      <bottom style="thin"/>
    </border>
    <border>
      <left style="medium"/>
      <right style="medium"/>
      <top style="thin"/>
      <bottom>
        <color indexed="63"/>
      </bottom>
    </border>
    <border>
      <left style="medium"/>
      <right style="thin"/>
      <top style="thin"/>
      <bottom>
        <color indexed="63"/>
      </bottom>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style="thin"/>
    </border>
    <border>
      <left style="medium"/>
      <right style="thin"/>
      <top style="thin"/>
      <bottom style="mediu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medium"/>
      <bottom style="medium"/>
    </border>
    <border>
      <left style="thin"/>
      <right style="medium"/>
      <top style="thin"/>
      <bottom>
        <color indexed="63"/>
      </bottom>
    </border>
    <border>
      <left style="thin"/>
      <right style="medium"/>
      <top>
        <color indexed="63"/>
      </top>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medium"/>
      <bottom style="thin"/>
    </border>
    <border>
      <left>
        <color indexed="63"/>
      </left>
      <right style="thin"/>
      <top style="thin"/>
      <bottom style="thin"/>
    </border>
    <border>
      <left>
        <color indexed="63"/>
      </left>
      <right style="medium"/>
      <top style="medium"/>
      <bottom>
        <color indexed="63"/>
      </bottom>
    </border>
    <border>
      <left>
        <color indexed="63"/>
      </left>
      <right style="medium"/>
      <top style="thin"/>
      <bottom style="medium"/>
    </border>
    <border>
      <left>
        <color indexed="63"/>
      </left>
      <right style="thin"/>
      <top style="thin"/>
      <bottom style="medium"/>
    </border>
    <border>
      <left>
        <color indexed="63"/>
      </left>
      <right style="thin"/>
      <top>
        <color indexed="63"/>
      </top>
      <bottom style="medium"/>
    </border>
    <border>
      <left style="medium"/>
      <right style="medium"/>
      <top style="medium"/>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0" fontId="0" fillId="0" borderId="0" xfId="0" applyAlignment="1" applyProtection="1">
      <alignment horizontal="left"/>
      <protection hidden="1"/>
    </xf>
    <xf numFmtId="0" fontId="3" fillId="0" borderId="0" xfId="0" applyFont="1" applyAlignment="1" applyProtection="1">
      <alignment/>
      <protection hidden="1"/>
    </xf>
    <xf numFmtId="0" fontId="0" fillId="0" borderId="1" xfId="0" applyBorder="1" applyAlignment="1" applyProtection="1">
      <alignment/>
      <protection hidden="1"/>
    </xf>
    <xf numFmtId="0" fontId="0" fillId="0" borderId="2" xfId="0" applyBorder="1" applyAlignment="1" applyProtection="1">
      <alignment/>
      <protection hidden="1"/>
    </xf>
    <xf numFmtId="0" fontId="5" fillId="2" borderId="3" xfId="0" applyNumberFormat="1" applyFont="1" applyFill="1" applyBorder="1" applyAlignment="1" applyProtection="1">
      <alignment/>
      <protection hidden="1"/>
    </xf>
    <xf numFmtId="0" fontId="5" fillId="2" borderId="4" xfId="0" applyNumberFormat="1" applyFont="1" applyFill="1" applyBorder="1" applyAlignment="1" applyProtection="1">
      <alignment/>
      <protection hidden="1"/>
    </xf>
    <xf numFmtId="0" fontId="0" fillId="0" borderId="5" xfId="0" applyBorder="1" applyAlignment="1" applyProtection="1">
      <alignment/>
      <protection hidden="1"/>
    </xf>
    <xf numFmtId="0" fontId="5" fillId="2" borderId="6" xfId="0" applyNumberFormat="1" applyFont="1" applyFill="1" applyBorder="1" applyAlignment="1" applyProtection="1">
      <alignment/>
      <protection hidden="1"/>
    </xf>
    <xf numFmtId="0" fontId="5" fillId="2" borderId="7" xfId="0" applyNumberFormat="1" applyFont="1" applyFill="1" applyBorder="1" applyAlignment="1" applyProtection="1">
      <alignment/>
      <protection hidden="1"/>
    </xf>
    <xf numFmtId="0" fontId="0" fillId="0" borderId="0" xfId="0" applyBorder="1" applyAlignment="1" applyProtection="1">
      <alignment/>
      <protection hidden="1"/>
    </xf>
    <xf numFmtId="0" fontId="0" fillId="0" borderId="8" xfId="0" applyBorder="1" applyAlignment="1" applyProtection="1">
      <alignment/>
      <protection hidden="1"/>
    </xf>
    <xf numFmtId="0" fontId="0" fillId="0" borderId="0" xfId="0" applyBorder="1" applyAlignment="1" applyProtection="1">
      <alignment horizontal="center"/>
      <protection hidden="1"/>
    </xf>
    <xf numFmtId="0" fontId="0" fillId="0" borderId="9"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5" fillId="2" borderId="12" xfId="0" applyNumberFormat="1" applyFont="1" applyFill="1" applyBorder="1" applyAlignment="1" applyProtection="1">
      <alignment/>
      <protection hidden="1"/>
    </xf>
    <xf numFmtId="0" fontId="5" fillId="2" borderId="13" xfId="0" applyNumberFormat="1" applyFont="1" applyFill="1" applyBorder="1" applyAlignment="1" applyProtection="1">
      <alignment/>
      <protection hidden="1"/>
    </xf>
    <xf numFmtId="0" fontId="0" fillId="0" borderId="0" xfId="0" applyBorder="1" applyAlignment="1" applyProtection="1">
      <alignment horizontal="left"/>
      <protection hidden="1"/>
    </xf>
    <xf numFmtId="49" fontId="0" fillId="0" borderId="0" xfId="0" applyNumberFormat="1" applyAlignment="1" applyProtection="1">
      <alignment/>
      <protection hidden="1"/>
    </xf>
    <xf numFmtId="0" fontId="8" fillId="0" borderId="0" xfId="0" applyFont="1" applyBorder="1" applyAlignment="1" applyProtection="1">
      <alignment horizontal="center"/>
      <protection hidden="1"/>
    </xf>
    <xf numFmtId="0" fontId="8" fillId="0" borderId="0" xfId="0" applyFont="1" applyAlignment="1" applyProtection="1">
      <alignment horizontal="center"/>
      <protection hidden="1"/>
    </xf>
    <xf numFmtId="0" fontId="7" fillId="2" borderId="14" xfId="0" applyFont="1" applyFill="1" applyBorder="1" applyAlignment="1" applyProtection="1">
      <alignment horizontal="center"/>
      <protection hidden="1"/>
    </xf>
    <xf numFmtId="0" fontId="7" fillId="2" borderId="15" xfId="0" applyNumberFormat="1" applyFont="1" applyFill="1" applyBorder="1" applyAlignment="1" applyProtection="1">
      <alignment/>
      <protection hidden="1"/>
    </xf>
    <xf numFmtId="0" fontId="7" fillId="2" borderId="4" xfId="0" applyNumberFormat="1" applyFont="1" applyFill="1" applyBorder="1" applyAlignment="1" applyProtection="1">
      <alignment/>
      <protection hidden="1"/>
    </xf>
    <xf numFmtId="0" fontId="6"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7" fillId="2" borderId="16" xfId="0" applyFont="1" applyFill="1" applyBorder="1" applyAlignment="1" applyProtection="1">
      <alignment horizontal="center"/>
      <protection hidden="1"/>
    </xf>
    <xf numFmtId="0" fontId="7" fillId="2" borderId="6" xfId="0" applyNumberFormat="1" applyFont="1" applyFill="1" applyBorder="1" applyAlignment="1" applyProtection="1">
      <alignment/>
      <protection hidden="1"/>
    </xf>
    <xf numFmtId="0" fontId="7" fillId="2" borderId="7" xfId="0" applyNumberFormat="1" applyFont="1" applyFill="1" applyBorder="1" applyAlignment="1" applyProtection="1">
      <alignment/>
      <protection hidden="1"/>
    </xf>
    <xf numFmtId="0" fontId="7" fillId="2" borderId="17" xfId="0" applyFont="1" applyFill="1" applyBorder="1" applyAlignment="1" applyProtection="1">
      <alignment horizontal="center"/>
      <protection hidden="1"/>
    </xf>
    <xf numFmtId="0" fontId="7" fillId="2" borderId="18" xfId="0" applyNumberFormat="1" applyFont="1" applyFill="1" applyBorder="1" applyAlignment="1" applyProtection="1">
      <alignment/>
      <protection hidden="1"/>
    </xf>
    <xf numFmtId="0" fontId="7" fillId="2" borderId="19" xfId="0" applyFont="1" applyFill="1" applyBorder="1" applyAlignment="1" applyProtection="1">
      <alignment horizontal="center"/>
      <protection hidden="1"/>
    </xf>
    <xf numFmtId="0" fontId="7" fillId="2" borderId="20" xfId="0" applyFont="1" applyFill="1" applyBorder="1" applyAlignment="1" applyProtection="1">
      <alignment horizontal="center"/>
      <protection hidden="1"/>
    </xf>
    <xf numFmtId="0" fontId="0" fillId="0" borderId="0" xfId="0" applyNumberFormat="1" applyAlignment="1" applyProtection="1">
      <alignment horizontal="center"/>
      <protection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165" fontId="0" fillId="3" borderId="22" xfId="0" applyNumberFormat="1" applyFill="1" applyBorder="1" applyAlignment="1" applyProtection="1">
      <alignment horizontal="center"/>
      <protection hidden="1"/>
    </xf>
    <xf numFmtId="0" fontId="3" fillId="3" borderId="22" xfId="0" applyFont="1" applyFill="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3" xfId="0" applyFont="1" applyBorder="1" applyAlignment="1" applyProtection="1">
      <alignment/>
      <protection hidden="1"/>
    </xf>
    <xf numFmtId="0" fontId="0" fillId="0" borderId="23" xfId="0" applyBorder="1" applyAlignment="1" applyProtection="1">
      <alignment/>
      <protection hidden="1"/>
    </xf>
    <xf numFmtId="49" fontId="1" fillId="0" borderId="0" xfId="0" applyNumberFormat="1" applyFont="1" applyAlignment="1" applyProtection="1">
      <alignment horizontal="center"/>
      <protection hidden="1"/>
    </xf>
    <xf numFmtId="165" fontId="0" fillId="0" borderId="0" xfId="0" applyNumberFormat="1" applyAlignment="1" applyProtection="1">
      <alignment horizontal="center"/>
      <protection hidden="1"/>
    </xf>
    <xf numFmtId="0" fontId="9" fillId="0" borderId="0" xfId="0" applyFont="1" applyAlignment="1" applyProtection="1">
      <alignment/>
      <protection hidden="1"/>
    </xf>
    <xf numFmtId="0" fontId="0" fillId="4" borderId="15" xfId="0" applyNumberFormat="1" applyFill="1" applyBorder="1" applyAlignment="1" applyProtection="1">
      <alignment horizontal="left"/>
      <protection hidden="1"/>
    </xf>
    <xf numFmtId="0" fontId="0" fillId="0" borderId="24" xfId="0" applyBorder="1" applyAlignment="1" applyProtection="1">
      <alignment/>
      <protection hidden="1"/>
    </xf>
    <xf numFmtId="0" fontId="9" fillId="0" borderId="5" xfId="0" applyFont="1" applyBorder="1" applyAlignment="1" applyProtection="1">
      <alignment/>
      <protection hidden="1"/>
    </xf>
    <xf numFmtId="0" fontId="0" fillId="4" borderId="25" xfId="0" applyNumberFormat="1" applyFill="1" applyBorder="1" applyAlignment="1" applyProtection="1">
      <alignment horizontal="left"/>
      <protection hidden="1"/>
    </xf>
    <xf numFmtId="0" fontId="1" fillId="0" borderId="0" xfId="0" applyFont="1" applyFill="1" applyAlignment="1" applyProtection="1">
      <alignment horizontal="center"/>
      <protection hidden="1"/>
    </xf>
    <xf numFmtId="165" fontId="0" fillId="0" borderId="0" xfId="0" applyNumberFormat="1" applyBorder="1" applyAlignment="1" applyProtection="1">
      <alignment horizontal="center"/>
      <protection hidden="1"/>
    </xf>
    <xf numFmtId="0" fontId="9" fillId="0" borderId="9" xfId="0" applyFont="1" applyBorder="1" applyAlignment="1" applyProtection="1">
      <alignment/>
      <protection hidden="1"/>
    </xf>
    <xf numFmtId="0" fontId="0" fillId="0" borderId="0" xfId="0" applyFill="1" applyBorder="1" applyAlignment="1" applyProtection="1">
      <alignment horizontal="center"/>
      <protection hidden="1"/>
    </xf>
    <xf numFmtId="0" fontId="0" fillId="0" borderId="24" xfId="0" applyFill="1" applyBorder="1" applyAlignment="1" applyProtection="1">
      <alignment horizontal="center"/>
      <protection hidden="1"/>
    </xf>
    <xf numFmtId="0" fontId="0" fillId="0" borderId="11" xfId="0" applyBorder="1" applyAlignment="1" applyProtection="1">
      <alignment horizontal="center"/>
      <protection hidden="1"/>
    </xf>
    <xf numFmtId="0" fontId="0" fillId="0" borderId="26" xfId="0" applyBorder="1" applyAlignment="1" applyProtection="1">
      <alignment horizontal="center"/>
      <protection hidden="1"/>
    </xf>
    <xf numFmtId="49" fontId="3" fillId="0" borderId="0" xfId="0" applyNumberFormat="1" applyFont="1" applyBorder="1" applyAlignment="1" applyProtection="1">
      <alignment horizontal="left" vertical="top"/>
      <protection hidden="1"/>
    </xf>
    <xf numFmtId="49" fontId="3" fillId="0" borderId="0" xfId="0" applyNumberFormat="1" applyFont="1" applyAlignment="1" applyProtection="1">
      <alignment horizontal="right"/>
      <protection hidden="1"/>
    </xf>
    <xf numFmtId="49" fontId="3" fillId="0" borderId="0" xfId="0" applyNumberFormat="1" applyFont="1" applyAlignment="1" applyProtection="1">
      <alignment vertical="top"/>
      <protection hidden="1"/>
    </xf>
    <xf numFmtId="0" fontId="0" fillId="0" borderId="9" xfId="0" applyBorder="1" applyAlignment="1" applyProtection="1">
      <alignment horizontal="center"/>
      <protection hidden="1"/>
    </xf>
    <xf numFmtId="0" fontId="0" fillId="0" borderId="24" xfId="0" applyBorder="1" applyAlignment="1" applyProtection="1">
      <alignment horizontal="center"/>
      <protection hidden="1"/>
    </xf>
    <xf numFmtId="49" fontId="3" fillId="0" borderId="0" xfId="0" applyNumberFormat="1" applyFont="1" applyAlignment="1" applyProtection="1">
      <alignment horizontal="right" vertical="top"/>
      <protection hidden="1"/>
    </xf>
    <xf numFmtId="0" fontId="3" fillId="0" borderId="27" xfId="0" applyFont="1" applyBorder="1" applyAlignment="1" applyProtection="1">
      <alignment horizontal="center" vertical="top"/>
      <protection hidden="1"/>
    </xf>
    <xf numFmtId="0" fontId="3" fillId="0" borderId="0" xfId="0" applyFont="1" applyAlignment="1" applyProtection="1">
      <alignment vertical="top"/>
      <protection hidden="1"/>
    </xf>
    <xf numFmtId="0" fontId="0" fillId="0" borderId="0" xfId="0" applyAlignment="1" applyProtection="1">
      <alignment vertical="top"/>
      <protection hidden="1"/>
    </xf>
    <xf numFmtId="0" fontId="3" fillId="0" borderId="27" xfId="0" applyFont="1" applyBorder="1" applyAlignment="1" applyProtection="1">
      <alignment horizontal="center"/>
      <protection hidden="1"/>
    </xf>
    <xf numFmtId="0" fontId="10" fillId="0" borderId="0" xfId="0" applyFont="1" applyAlignment="1" applyProtection="1">
      <alignment horizontal="center"/>
      <protection hidden="1"/>
    </xf>
    <xf numFmtId="0" fontId="1" fillId="0" borderId="0" xfId="0" applyFont="1" applyAlignment="1" applyProtection="1">
      <alignment horizontal="left"/>
      <protection hidden="1"/>
    </xf>
    <xf numFmtId="0" fontId="0" fillId="4" borderId="12" xfId="0" applyNumberFormat="1" applyFill="1" applyBorder="1" applyAlignment="1" applyProtection="1">
      <alignment horizontal="left"/>
      <protection hidden="1"/>
    </xf>
    <xf numFmtId="0" fontId="0" fillId="0" borderId="28" xfId="0" applyBorder="1" applyAlignment="1" applyProtection="1">
      <alignment/>
      <protection hidden="1"/>
    </xf>
    <xf numFmtId="165" fontId="0" fillId="3" borderId="29" xfId="0" applyNumberFormat="1" applyFill="1" applyBorder="1" applyAlignment="1" applyProtection="1">
      <alignment/>
      <protection hidden="1"/>
    </xf>
    <xf numFmtId="0" fontId="5" fillId="2" borderId="15" xfId="0" applyNumberFormat="1" applyFont="1" applyFill="1" applyBorder="1" applyAlignment="1" applyProtection="1">
      <alignment/>
      <protection hidden="1"/>
    </xf>
    <xf numFmtId="0" fontId="5" fillId="2" borderId="25" xfId="0" applyNumberFormat="1" applyFont="1" applyFill="1" applyBorder="1" applyAlignment="1" applyProtection="1">
      <alignment/>
      <protection hidden="1"/>
    </xf>
    <xf numFmtId="0" fontId="5" fillId="2" borderId="11" xfId="0" applyNumberFormat="1" applyFont="1" applyFill="1" applyBorder="1" applyAlignment="1" applyProtection="1">
      <alignment/>
      <protection hidden="1"/>
    </xf>
    <xf numFmtId="0" fontId="5" fillId="2" borderId="10" xfId="0" applyNumberFormat="1" applyFont="1" applyFill="1" applyBorder="1" applyAlignment="1" applyProtection="1">
      <alignment/>
      <protection hidden="1"/>
    </xf>
    <xf numFmtId="0" fontId="5" fillId="2" borderId="18" xfId="0" applyNumberFormat="1" applyFont="1" applyFill="1" applyBorder="1" applyAlignment="1" applyProtection="1">
      <alignment/>
      <protection hidden="1"/>
    </xf>
    <xf numFmtId="0" fontId="5" fillId="2" borderId="30" xfId="0" applyNumberFormat="1" applyFont="1" applyFill="1" applyBorder="1" applyAlignment="1" applyProtection="1">
      <alignment/>
      <protection hidden="1"/>
    </xf>
    <xf numFmtId="0" fontId="7" fillId="2" borderId="25" xfId="0" applyNumberFormat="1" applyFont="1" applyFill="1" applyBorder="1" applyAlignment="1" applyProtection="1">
      <alignment/>
      <protection hidden="1"/>
    </xf>
    <xf numFmtId="0" fontId="7" fillId="2" borderId="13" xfId="0" applyNumberFormat="1" applyFont="1" applyFill="1" applyBorder="1" applyAlignment="1" applyProtection="1">
      <alignment/>
      <protection hidden="1"/>
    </xf>
    <xf numFmtId="0" fontId="7" fillId="2" borderId="12" xfId="0" applyNumberFormat="1" applyFont="1" applyFill="1" applyBorder="1" applyAlignment="1" applyProtection="1">
      <alignment/>
      <protection hidden="1"/>
    </xf>
    <xf numFmtId="0" fontId="7" fillId="2" borderId="31" xfId="0" applyNumberFormat="1" applyFont="1" applyFill="1" applyBorder="1" applyAlignment="1" applyProtection="1">
      <alignment/>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14" xfId="0" applyBorder="1" applyAlignment="1" applyProtection="1">
      <alignment/>
      <protection hidden="1"/>
    </xf>
    <xf numFmtId="0" fontId="0" fillId="0" borderId="19" xfId="0" applyBorder="1" applyAlignment="1" applyProtection="1">
      <alignment/>
      <protection hidden="1"/>
    </xf>
    <xf numFmtId="0" fontId="0" fillId="0" borderId="16" xfId="0" applyBorder="1" applyAlignment="1" applyProtection="1">
      <alignment/>
      <protection hidden="1"/>
    </xf>
    <xf numFmtId="0" fontId="0" fillId="0" borderId="16" xfId="0" applyFill="1" applyBorder="1" applyAlignment="1" applyProtection="1">
      <alignment/>
      <protection hidden="1"/>
    </xf>
    <xf numFmtId="166" fontId="0" fillId="0" borderId="4" xfId="0" applyNumberFormat="1" applyBorder="1" applyAlignment="1" applyProtection="1">
      <alignment horizontal="center"/>
      <protection hidden="1"/>
    </xf>
    <xf numFmtId="166" fontId="0" fillId="0" borderId="13" xfId="0" applyNumberFormat="1" applyBorder="1" applyAlignment="1" applyProtection="1">
      <alignment horizontal="center"/>
      <protection hidden="1"/>
    </xf>
    <xf numFmtId="166" fontId="0" fillId="0" borderId="7" xfId="0" applyNumberFormat="1" applyBorder="1" applyAlignment="1" applyProtection="1">
      <alignment horizontal="center"/>
      <protection hidden="1"/>
    </xf>
    <xf numFmtId="0" fontId="0" fillId="0" borderId="1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25" xfId="0" applyBorder="1" applyAlignment="1" applyProtection="1">
      <alignment horizontal="center"/>
      <protection hidden="1"/>
    </xf>
    <xf numFmtId="0" fontId="0" fillId="0" borderId="14" xfId="0" applyFill="1" applyBorder="1" applyAlignment="1" applyProtection="1">
      <alignment/>
      <protection hidden="1"/>
    </xf>
    <xf numFmtId="0" fontId="0" fillId="0" borderId="19" xfId="0" applyFill="1" applyBorder="1" applyAlignment="1" applyProtection="1">
      <alignment/>
      <protection hidden="1"/>
    </xf>
    <xf numFmtId="0" fontId="12" fillId="0" borderId="0" xfId="0" applyFont="1" applyAlignment="1" applyProtection="1">
      <alignment/>
      <protection hidden="1"/>
    </xf>
    <xf numFmtId="0" fontId="0" fillId="0" borderId="35" xfId="0" applyBorder="1" applyAlignment="1" applyProtection="1">
      <alignment horizontal="center"/>
      <protection hidden="1"/>
    </xf>
    <xf numFmtId="0" fontId="0" fillId="0" borderId="36"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23" xfId="0" applyBorder="1" applyAlignment="1" applyProtection="1">
      <alignment horizontal="center"/>
      <protection hidden="1"/>
    </xf>
    <xf numFmtId="0" fontId="14" fillId="0" borderId="14" xfId="0" applyFont="1" applyBorder="1" applyAlignment="1" applyProtection="1">
      <alignment/>
      <protection hidden="1"/>
    </xf>
    <xf numFmtId="0" fontId="4" fillId="2" borderId="37" xfId="0" applyFont="1" applyFill="1" applyBorder="1" applyAlignment="1" applyProtection="1">
      <alignment/>
      <protection hidden="1"/>
    </xf>
    <xf numFmtId="0" fontId="4" fillId="2" borderId="37" xfId="0" applyFont="1" applyFill="1" applyBorder="1" applyAlignment="1" applyProtection="1">
      <alignment/>
      <protection locked="0"/>
    </xf>
    <xf numFmtId="0" fontId="13" fillId="0" borderId="19" xfId="0" applyFont="1" applyBorder="1" applyAlignment="1" applyProtection="1">
      <alignment/>
      <protection hidden="1"/>
    </xf>
    <xf numFmtId="0" fontId="15" fillId="0" borderId="0" xfId="0" applyFont="1" applyAlignment="1">
      <alignment/>
    </xf>
    <xf numFmtId="0" fontId="0" fillId="5" borderId="23" xfId="0" applyFill="1" applyBorder="1" applyAlignment="1" applyProtection="1">
      <alignment horizontal="center"/>
      <protection hidden="1"/>
    </xf>
    <xf numFmtId="0" fontId="0" fillId="3" borderId="16"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0" fillId="3" borderId="19" xfId="0" applyFill="1" applyBorder="1" applyAlignment="1" applyProtection="1">
      <alignment horizontal="left"/>
      <protection locked="0"/>
    </xf>
    <xf numFmtId="0" fontId="1" fillId="3" borderId="38" xfId="0" applyNumberFormat="1"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39" xfId="0" applyNumberFormat="1" applyFont="1" applyFill="1" applyBorder="1" applyAlignment="1" applyProtection="1">
      <alignment horizontal="center"/>
      <protection locked="0"/>
    </xf>
    <xf numFmtId="0" fontId="1" fillId="3" borderId="6"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40" xfId="0" applyNumberFormat="1"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3" borderId="30" xfId="0" applyFont="1" applyFill="1" applyBorder="1" applyAlignment="1" applyProtection="1">
      <alignment horizontal="center"/>
      <protection locked="0"/>
    </xf>
    <xf numFmtId="0" fontId="1" fillId="3" borderId="41" xfId="0" applyNumberFormat="1" applyFont="1" applyFill="1" applyBorder="1" applyAlignment="1" applyProtection="1">
      <alignment horizontal="center"/>
      <protection locked="0"/>
    </xf>
    <xf numFmtId="0" fontId="1" fillId="3" borderId="25" xfId="0"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0" fontId="1" fillId="3" borderId="42"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7" fillId="3" borderId="43" xfId="0" applyNumberFormat="1" applyFont="1" applyFill="1" applyBorder="1" applyAlignment="1" applyProtection="1">
      <alignment horizontal="center"/>
      <protection locked="0"/>
    </xf>
    <xf numFmtId="0" fontId="7" fillId="3" borderId="44"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7" fillId="3" borderId="17" xfId="0" applyNumberFormat="1" applyFont="1" applyFill="1" applyBorder="1" applyAlignment="1" applyProtection="1">
      <alignment horizontal="center"/>
      <protection locked="0"/>
    </xf>
    <xf numFmtId="0" fontId="7" fillId="3" borderId="45" xfId="0" applyFont="1" applyFill="1" applyBorder="1" applyAlignment="1" applyProtection="1">
      <alignment horizontal="center"/>
      <protection locked="0"/>
    </xf>
    <xf numFmtId="0" fontId="7" fillId="3" borderId="7" xfId="0" applyFont="1" applyFill="1" applyBorder="1" applyAlignment="1" applyProtection="1">
      <alignment horizontal="center"/>
      <protection locked="0"/>
    </xf>
    <xf numFmtId="0" fontId="7" fillId="3" borderId="19"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30" xfId="0" applyFont="1" applyFill="1" applyBorder="1" applyAlignment="1" applyProtection="1">
      <alignment horizontal="center"/>
      <protection locked="0"/>
    </xf>
    <xf numFmtId="0" fontId="7" fillId="3" borderId="46" xfId="0" applyNumberFormat="1" applyFont="1" applyFill="1" applyBorder="1" applyAlignment="1" applyProtection="1">
      <alignment horizontal="center"/>
      <protection locked="0"/>
    </xf>
    <xf numFmtId="0" fontId="7" fillId="3" borderId="47" xfId="0" applyNumberFormat="1" applyFont="1" applyFill="1" applyBorder="1" applyAlignment="1" applyProtection="1">
      <alignment horizontal="center"/>
      <protection locked="0"/>
    </xf>
    <xf numFmtId="0" fontId="7" fillId="3" borderId="48" xfId="0" applyFont="1" applyFill="1" applyBorder="1" applyAlignment="1" applyProtection="1">
      <alignment horizontal="center"/>
      <protection locked="0"/>
    </xf>
    <xf numFmtId="0" fontId="7" fillId="3" borderId="13" xfId="0" applyFont="1" applyFill="1" applyBorder="1" applyAlignment="1" applyProtection="1">
      <alignment horizontal="center"/>
      <protection locked="0"/>
    </xf>
    <xf numFmtId="0" fontId="7" fillId="3" borderId="29" xfId="0" applyNumberFormat="1" applyFont="1" applyFill="1" applyBorder="1" applyAlignment="1" applyProtection="1">
      <alignment horizontal="center"/>
      <protection locked="0"/>
    </xf>
    <xf numFmtId="0" fontId="7" fillId="3" borderId="49" xfId="0" applyFont="1" applyFill="1" applyBorder="1" applyAlignment="1" applyProtection="1">
      <alignment horizontal="center"/>
      <protection locked="0"/>
    </xf>
    <xf numFmtId="0" fontId="7" fillId="3" borderId="31" xfId="0" applyFont="1" applyFill="1" applyBorder="1" applyAlignment="1" applyProtection="1">
      <alignment horizontal="center"/>
      <protection locked="0"/>
    </xf>
    <xf numFmtId="164" fontId="1" fillId="3" borderId="24" xfId="0" applyNumberFormat="1" applyFont="1" applyFill="1" applyBorder="1" applyAlignment="1" applyProtection="1">
      <alignment horizontal="center"/>
      <protection hidden="1" locked="0"/>
    </xf>
    <xf numFmtId="164" fontId="1" fillId="3" borderId="16" xfId="0" applyNumberFormat="1" applyFont="1" applyFill="1" applyBorder="1" applyAlignment="1" applyProtection="1">
      <alignment horizontal="center"/>
      <protection hidden="1" locked="0"/>
    </xf>
    <xf numFmtId="164" fontId="1" fillId="3" borderId="19" xfId="0" applyNumberFormat="1" applyFont="1" applyFill="1" applyBorder="1" applyAlignment="1" applyProtection="1">
      <alignment horizontal="center"/>
      <protection hidden="1" locked="0"/>
    </xf>
    <xf numFmtId="0" fontId="1" fillId="0" borderId="15" xfId="0" applyFont="1" applyFill="1" applyBorder="1" applyAlignment="1" applyProtection="1">
      <alignment horizontal="center"/>
      <protection hidden="1"/>
    </xf>
    <xf numFmtId="0" fontId="1" fillId="0" borderId="6" xfId="0" applyFont="1" applyFill="1" applyBorder="1" applyAlignment="1" applyProtection="1">
      <alignment horizontal="center"/>
      <protection hidden="1"/>
    </xf>
    <xf numFmtId="0" fontId="1" fillId="0" borderId="11" xfId="0" applyFont="1" applyFill="1" applyBorder="1" applyAlignment="1" applyProtection="1">
      <alignment horizontal="center"/>
      <protection hidden="1"/>
    </xf>
    <xf numFmtId="0" fontId="1" fillId="0" borderId="25" xfId="0" applyFont="1" applyFill="1" applyBorder="1" applyAlignment="1" applyProtection="1">
      <alignment horizontal="center"/>
      <protection hidden="1"/>
    </xf>
    <xf numFmtId="0" fontId="0" fillId="0" borderId="50"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3" xfId="0" applyFill="1" applyBorder="1" applyAlignment="1" applyProtection="1">
      <alignment/>
      <protection hidden="1"/>
    </xf>
    <xf numFmtId="0" fontId="0" fillId="0" borderId="51" xfId="0" applyFill="1" applyBorder="1" applyAlignment="1" applyProtection="1">
      <alignment/>
      <protection hidden="1"/>
    </xf>
    <xf numFmtId="0" fontId="0" fillId="0" borderId="43" xfId="0" applyFill="1" applyBorder="1" applyAlignment="1" applyProtection="1">
      <alignment horizontal="center"/>
      <protection hidden="1"/>
    </xf>
    <xf numFmtId="0" fontId="0" fillId="0" borderId="52" xfId="0" applyFill="1" applyBorder="1" applyAlignment="1" applyProtection="1">
      <alignment horizontal="center"/>
      <protection hidden="1"/>
    </xf>
    <xf numFmtId="0" fontId="1" fillId="0" borderId="53" xfId="0" applyFont="1" applyFill="1" applyBorder="1" applyAlignment="1" applyProtection="1">
      <alignment horizontal="center"/>
      <protection hidden="1"/>
    </xf>
    <xf numFmtId="0" fontId="1" fillId="0" borderId="54" xfId="0" applyFont="1" applyFill="1" applyBorder="1" applyAlignment="1" applyProtection="1">
      <alignment horizontal="center"/>
      <protection hidden="1"/>
    </xf>
    <xf numFmtId="0" fontId="1" fillId="0" borderId="55"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56" xfId="0" applyFont="1" applyFill="1" applyBorder="1" applyAlignment="1" applyProtection="1">
      <alignment horizontal="center"/>
      <protection hidden="1"/>
    </xf>
    <xf numFmtId="0" fontId="0" fillId="0" borderId="20" xfId="0" applyFill="1" applyBorder="1" applyAlignment="1" applyProtection="1">
      <alignment horizontal="center"/>
      <protection hidden="1"/>
    </xf>
    <xf numFmtId="0" fontId="0" fillId="0" borderId="50" xfId="0" applyFill="1" applyBorder="1" applyAlignment="1" applyProtection="1">
      <alignment/>
      <protection hidden="1"/>
    </xf>
    <xf numFmtId="0" fontId="0" fillId="0" borderId="49" xfId="0" applyFill="1" applyBorder="1" applyAlignment="1" applyProtection="1">
      <alignment horizontal="center"/>
      <protection hidden="1"/>
    </xf>
    <xf numFmtId="0" fontId="0" fillId="0" borderId="57" xfId="0" applyFill="1" applyBorder="1" applyAlignment="1" applyProtection="1">
      <alignment horizontal="center"/>
      <protection hidden="1"/>
    </xf>
    <xf numFmtId="0" fontId="0" fillId="0" borderId="31" xfId="0" applyFill="1" applyBorder="1" applyAlignment="1" applyProtection="1">
      <alignment horizontal="center"/>
      <protection hidden="1"/>
    </xf>
    <xf numFmtId="49" fontId="14" fillId="0" borderId="14" xfId="0" applyNumberFormat="1" applyFont="1" applyFill="1" applyBorder="1" applyAlignment="1" applyProtection="1">
      <alignment horizontal="center"/>
      <protection hidden="1"/>
    </xf>
    <xf numFmtId="49" fontId="13" fillId="0" borderId="19" xfId="0" applyNumberFormat="1" applyFont="1" applyFill="1" applyBorder="1" applyAlignment="1" applyProtection="1">
      <alignment horizontal="center"/>
      <protection hidden="1"/>
    </xf>
    <xf numFmtId="49" fontId="0" fillId="0" borderId="14" xfId="0" applyNumberFormat="1" applyFill="1" applyBorder="1" applyAlignment="1" applyProtection="1">
      <alignment horizontal="center"/>
      <protection hidden="1"/>
    </xf>
    <xf numFmtId="49" fontId="0" fillId="0" borderId="19" xfId="0" applyNumberFormat="1" applyFill="1" applyBorder="1" applyAlignment="1" applyProtection="1">
      <alignment horizontal="center"/>
      <protection hidden="1"/>
    </xf>
    <xf numFmtId="49" fontId="0" fillId="0" borderId="16" xfId="0" applyNumberFormat="1" applyFill="1" applyBorder="1" applyAlignment="1" applyProtection="1">
      <alignment horizontal="center"/>
      <protection hidden="1"/>
    </xf>
    <xf numFmtId="0" fontId="4" fillId="3" borderId="47" xfId="0" applyFont="1" applyFill="1" applyBorder="1" applyAlignment="1" applyProtection="1">
      <alignment/>
      <protection locked="0"/>
    </xf>
    <xf numFmtId="0" fontId="0" fillId="0" borderId="14"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9" xfId="0" applyFill="1" applyBorder="1" applyAlignment="1" applyProtection="1">
      <alignment horizontal="center"/>
      <protection hidden="1"/>
    </xf>
    <xf numFmtId="0" fontId="0" fillId="0" borderId="50" xfId="0" applyFill="1" applyBorder="1" applyAlignment="1" applyProtection="1">
      <alignment horizontal="left"/>
      <protection hidden="1"/>
    </xf>
    <xf numFmtId="0" fontId="13" fillId="5" borderId="58" xfId="0" applyFont="1" applyFill="1" applyBorder="1" applyAlignment="1" applyProtection="1">
      <alignment horizontal="center"/>
      <protection hidden="1"/>
    </xf>
    <xf numFmtId="0" fontId="13" fillId="5" borderId="59" xfId="0" applyFont="1" applyFill="1" applyBorder="1" applyAlignment="1" applyProtection="1">
      <alignment horizontal="center"/>
      <protection hidden="1"/>
    </xf>
    <xf numFmtId="0" fontId="13" fillId="5" borderId="60" xfId="0" applyFont="1" applyFill="1" applyBorder="1" applyAlignment="1" applyProtection="1">
      <alignment horizontal="center"/>
      <protection hidden="1"/>
    </xf>
    <xf numFmtId="0" fontId="13" fillId="0" borderId="0" xfId="0" applyFont="1" applyAlignment="1">
      <alignment horizontal="center"/>
    </xf>
    <xf numFmtId="0" fontId="1" fillId="5" borderId="43" xfId="0" applyFont="1" applyFill="1" applyBorder="1" applyAlignment="1" applyProtection="1">
      <alignment horizontal="center" wrapText="1"/>
      <protection hidden="1"/>
    </xf>
    <xf numFmtId="0" fontId="1" fillId="5" borderId="20" xfId="0" applyFont="1" applyFill="1" applyBorder="1" applyAlignment="1" applyProtection="1">
      <alignment horizontal="center"/>
      <protection hidden="1"/>
    </xf>
    <xf numFmtId="0" fontId="1" fillId="6" borderId="43"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2" fillId="5" borderId="61" xfId="0" applyFont="1" applyFill="1" applyBorder="1" applyAlignment="1" applyProtection="1">
      <alignment horizontal="center" vertical="center"/>
      <protection hidden="1" locked="0"/>
    </xf>
    <xf numFmtId="0" fontId="2" fillId="5" borderId="23" xfId="0" applyFont="1" applyFill="1" applyBorder="1" applyAlignment="1" applyProtection="1">
      <alignment horizontal="center" vertical="center"/>
      <protection hidden="1" locked="0"/>
    </xf>
    <xf numFmtId="0" fontId="2" fillId="5" borderId="62" xfId="0" applyFont="1" applyFill="1" applyBorder="1" applyAlignment="1" applyProtection="1">
      <alignment horizontal="center" vertical="center"/>
      <protection hidden="1" locked="0"/>
    </xf>
    <xf numFmtId="0" fontId="2" fillId="5" borderId="27" xfId="0" applyFont="1" applyFill="1" applyBorder="1" applyAlignment="1" applyProtection="1">
      <alignment horizontal="center" vertical="center"/>
      <protection hidden="1" locked="0"/>
    </xf>
    <xf numFmtId="0" fontId="13" fillId="5" borderId="61" xfId="0" applyFont="1" applyFill="1" applyBorder="1" applyAlignment="1" applyProtection="1">
      <alignment horizontal="center" vertical="top" wrapText="1"/>
      <protection hidden="1"/>
    </xf>
    <xf numFmtId="0" fontId="13" fillId="5" borderId="46" xfId="0" applyFont="1" applyFill="1" applyBorder="1" applyAlignment="1" applyProtection="1">
      <alignment horizontal="center" vertical="top"/>
      <protection hidden="1"/>
    </xf>
    <xf numFmtId="0" fontId="13" fillId="5" borderId="62" xfId="0" applyFont="1" applyFill="1" applyBorder="1" applyAlignment="1" applyProtection="1">
      <alignment horizontal="center" vertical="top"/>
      <protection hidden="1"/>
    </xf>
    <xf numFmtId="0" fontId="13" fillId="5" borderId="63" xfId="0" applyFont="1" applyFill="1" applyBorder="1" applyAlignment="1" applyProtection="1">
      <alignment horizontal="center" vertical="top"/>
      <protection hidden="1"/>
    </xf>
    <xf numFmtId="0" fontId="1" fillId="5" borderId="21" xfId="0" applyFont="1" applyFill="1" applyBorder="1" applyAlignment="1" applyProtection="1">
      <alignment horizontal="center"/>
      <protection hidden="1"/>
    </xf>
    <xf numFmtId="0" fontId="1" fillId="5" borderId="29" xfId="0" applyFont="1" applyFill="1" applyBorder="1" applyAlignment="1" applyProtection="1">
      <alignment horizontal="center"/>
      <protection hidden="1"/>
    </xf>
    <xf numFmtId="0" fontId="1" fillId="5" borderId="22" xfId="0" applyFont="1" applyFill="1" applyBorder="1" applyAlignment="1" applyProtection="1">
      <alignment horizontal="center"/>
      <protection hidden="1"/>
    </xf>
    <xf numFmtId="0" fontId="11" fillId="0" borderId="61"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62"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63" xfId="0" applyFont="1" applyBorder="1" applyAlignment="1" applyProtection="1">
      <alignment horizontal="center" vertical="center"/>
      <protection hidden="1"/>
    </xf>
    <xf numFmtId="0" fontId="2" fillId="5" borderId="23" xfId="0" applyFont="1" applyFill="1" applyBorder="1" applyAlignment="1" applyProtection="1">
      <alignment vertical="center"/>
      <protection hidden="1"/>
    </xf>
    <xf numFmtId="0" fontId="1" fillId="5" borderId="23" xfId="0" applyFont="1" applyFill="1" applyBorder="1" applyAlignment="1" applyProtection="1">
      <alignment horizontal="center" vertical="center" wrapText="1"/>
      <protection hidden="1"/>
    </xf>
    <xf numFmtId="0" fontId="1" fillId="5" borderId="46" xfId="0" applyFont="1" applyFill="1" applyBorder="1" applyAlignment="1" applyProtection="1">
      <alignment horizontal="center" vertical="center" wrapText="1"/>
      <protection hidden="1"/>
    </xf>
    <xf numFmtId="0" fontId="2" fillId="5" borderId="27" xfId="0" applyFont="1" applyFill="1" applyBorder="1" applyAlignment="1" applyProtection="1">
      <alignment vertical="center"/>
      <protection hidden="1"/>
    </xf>
    <xf numFmtId="0" fontId="1" fillId="5" borderId="27" xfId="0" applyFont="1" applyFill="1" applyBorder="1" applyAlignment="1" applyProtection="1">
      <alignment vertical="center"/>
      <protection hidden="1"/>
    </xf>
    <xf numFmtId="0" fontId="1" fillId="5" borderId="27" xfId="0" applyFont="1" applyFill="1" applyBorder="1" applyAlignment="1" applyProtection="1">
      <alignment horizontal="center" vertical="center" wrapText="1"/>
      <protection hidden="1"/>
    </xf>
    <xf numFmtId="0" fontId="1" fillId="5" borderId="63" xfId="0" applyFont="1" applyFill="1" applyBorder="1" applyAlignment="1" applyProtection="1">
      <alignment horizontal="center" vertical="center" wrapText="1"/>
      <protection hidden="1"/>
    </xf>
    <xf numFmtId="0" fontId="4" fillId="3" borderId="47" xfId="0" applyFont="1" applyFill="1" applyBorder="1" applyAlignment="1" applyProtection="1">
      <alignment/>
      <protection hidden="1" locked="0"/>
    </xf>
    <xf numFmtId="0" fontId="12" fillId="4" borderId="4" xfId="0" applyNumberFormat="1" applyFont="1" applyFill="1" applyBorder="1" applyAlignment="1" applyProtection="1">
      <alignment horizontal="center"/>
      <protection hidden="1"/>
    </xf>
    <xf numFmtId="1" fontId="12" fillId="4" borderId="4" xfId="0" applyNumberFormat="1" applyFont="1" applyFill="1" applyBorder="1" applyAlignment="1" applyProtection="1">
      <alignment horizontal="center"/>
      <protection hidden="1"/>
    </xf>
    <xf numFmtId="0" fontId="12" fillId="4" borderId="13" xfId="0" applyNumberFormat="1" applyFont="1" applyFill="1" applyBorder="1" applyAlignment="1" applyProtection="1">
      <alignment horizontal="center"/>
      <protection hidden="1"/>
    </xf>
    <xf numFmtId="1" fontId="12" fillId="4" borderId="13" xfId="0" applyNumberFormat="1" applyFont="1" applyFill="1" applyBorder="1" applyAlignment="1" applyProtection="1">
      <alignment horizontal="center"/>
      <protection hidden="1"/>
    </xf>
    <xf numFmtId="0" fontId="8" fillId="0" borderId="0" xfId="0" applyFont="1" applyAlignment="1" applyProtection="1">
      <alignment/>
      <protection hidden="1"/>
    </xf>
    <xf numFmtId="1" fontId="12" fillId="4" borderId="31" xfId="0" applyNumberFormat="1" applyFont="1" applyFill="1" applyBorder="1" applyAlignment="1" applyProtection="1">
      <alignment horizontal="center"/>
      <protection hidden="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0">
    <dxf>
      <font>
        <b/>
        <i val="0"/>
      </font>
      <fill>
        <patternFill>
          <bgColor rgb="FFFFFF00"/>
        </patternFill>
      </fill>
      <border/>
    </dxf>
    <dxf>
      <font>
        <b/>
        <i val="0"/>
        <color auto="1"/>
      </font>
      <fill>
        <patternFill>
          <bgColor rgb="FF99CC00"/>
        </patternFill>
      </fill>
      <border/>
    </dxf>
    <dxf>
      <font>
        <b/>
        <i val="0"/>
        <color auto="1"/>
      </font>
      <fill>
        <patternFill>
          <bgColor rgb="FFFF0000"/>
        </patternFill>
      </fill>
      <border/>
    </dxf>
    <dxf>
      <fill>
        <patternFill patternType="none">
          <bgColor indexed="65"/>
        </patternFill>
      </fill>
      <border/>
    </dxf>
    <dxf>
      <font>
        <b/>
        <i val="0"/>
      </font>
      <fill>
        <patternFill patternType="none">
          <bgColor indexed="65"/>
        </patternFill>
      </fill>
      <border/>
    </dxf>
    <dxf>
      <font>
        <b/>
        <i val="0"/>
        <color rgb="FFFFFFFF"/>
      </font>
      <fill>
        <patternFill>
          <bgColor rgb="FF3366FF"/>
        </patternFill>
      </fill>
      <border/>
    </dxf>
    <dxf>
      <font>
        <b/>
        <i val="0"/>
        <color rgb="FFFF0000"/>
      </font>
      <fill>
        <patternFill>
          <bgColor rgb="FFFFFF00"/>
        </patternFill>
      </fill>
      <border/>
    </dxf>
    <dxf>
      <font>
        <b/>
        <i val="0"/>
        <color rgb="FFFF0000"/>
      </font>
      <border/>
    </dxf>
    <dxf>
      <font>
        <color rgb="FFFFCC00"/>
      </font>
      <fill>
        <patternFill>
          <bgColor rgb="FFFFCC00"/>
        </patternFill>
      </fill>
      <border/>
    </dxf>
    <dxf>
      <font>
        <color auto="1"/>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38</xdr:row>
      <xdr:rowOff>152400</xdr:rowOff>
    </xdr:from>
    <xdr:to>
      <xdr:col>19</xdr:col>
      <xdr:colOff>247650</xdr:colOff>
      <xdr:row>40</xdr:row>
      <xdr:rowOff>19050</xdr:rowOff>
    </xdr:to>
    <xdr:sp>
      <xdr:nvSpPr>
        <xdr:cNvPr id="1" name="AutoShape 9"/>
        <xdr:cNvSpPr>
          <a:spLocks/>
        </xdr:cNvSpPr>
      </xdr:nvSpPr>
      <xdr:spPr>
        <a:xfrm>
          <a:off x="6715125" y="6457950"/>
          <a:ext cx="247650" cy="190500"/>
        </a:xfrm>
        <a:prstGeom prst="leftArrow">
          <a:avLst>
            <a:gd name="adj" fmla="val -14287"/>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Z65"/>
  <sheetViews>
    <sheetView showGridLines="0" showRowColHeaders="0" tabSelected="1" workbookViewId="0" topLeftCell="A1">
      <selection activeCell="M7" sqref="M7"/>
    </sheetView>
  </sheetViews>
  <sheetFormatPr defaultColWidth="9.140625" defaultRowHeight="12.75"/>
  <cols>
    <col min="1" max="1" width="3.7109375" style="1" customWidth="1"/>
    <col min="2" max="2" width="6.421875" style="1" customWidth="1"/>
    <col min="3" max="3" width="14.7109375" style="1" customWidth="1"/>
    <col min="4" max="4" width="3.7109375" style="2" customWidth="1"/>
    <col min="5" max="5" width="6.57421875" style="1" customWidth="1"/>
    <col min="6" max="6" width="9.28125" style="2" customWidth="1"/>
    <col min="7" max="8" width="14.7109375" style="1" customWidth="1"/>
    <col min="9" max="9" width="4.8515625" style="2" customWidth="1"/>
    <col min="10" max="11" width="4.00390625" style="2" customWidth="1"/>
    <col min="12" max="12" width="3.7109375" style="2" customWidth="1"/>
    <col min="13" max="13" width="6.57421875" style="3" customWidth="1"/>
    <col min="14" max="14" width="3.7109375" style="1" customWidth="1"/>
    <col min="15" max="15" width="7.140625" style="1" hidden="1" customWidth="1"/>
    <col min="16" max="16" width="4.00390625" style="38" hidden="1" customWidth="1"/>
    <col min="17" max="17" width="5.28125" style="38" hidden="1" customWidth="1"/>
    <col min="18" max="18" width="7.140625" style="1" hidden="1" customWidth="1"/>
    <col min="19" max="19" width="8.8515625" style="1" hidden="1" customWidth="1"/>
    <col min="20" max="20" width="6.57421875" style="2" customWidth="1"/>
    <col min="21" max="21" width="14.7109375" style="1" customWidth="1"/>
    <col min="22" max="22" width="6.8515625" style="2" customWidth="1"/>
    <col min="23" max="23" width="7.00390625" style="2" customWidth="1"/>
    <col min="24" max="25" width="4.00390625" style="2" customWidth="1"/>
    <col min="26" max="26" width="7.57421875" style="2" customWidth="1"/>
    <col min="27" max="16384" width="8.8515625" style="1" customWidth="1"/>
  </cols>
  <sheetData>
    <row r="1" ht="13.5" thickBot="1"/>
    <row r="2" spans="2:26" ht="13.5" customHeight="1">
      <c r="B2" s="186" t="s">
        <v>25</v>
      </c>
      <c r="C2" s="187"/>
      <c r="D2" s="187"/>
      <c r="E2" s="187"/>
      <c r="F2" s="187"/>
      <c r="G2" s="187"/>
      <c r="H2" s="187"/>
      <c r="I2" s="187"/>
      <c r="J2" s="187"/>
      <c r="K2" s="187"/>
      <c r="L2" s="187"/>
      <c r="M2" s="187"/>
      <c r="N2" s="203"/>
      <c r="O2" s="203"/>
      <c r="P2" s="203"/>
      <c r="Q2" s="203"/>
      <c r="R2" s="203"/>
      <c r="S2" s="203"/>
      <c r="T2" s="203"/>
      <c r="U2" s="203"/>
      <c r="V2" s="203"/>
      <c r="W2" s="110"/>
      <c r="X2" s="204" t="s">
        <v>76</v>
      </c>
      <c r="Y2" s="204"/>
      <c r="Z2" s="205"/>
    </row>
    <row r="3" spans="2:26" ht="13.5" customHeight="1" thickBot="1">
      <c r="B3" s="188"/>
      <c r="C3" s="189"/>
      <c r="D3" s="189"/>
      <c r="E3" s="189"/>
      <c r="F3" s="189"/>
      <c r="G3" s="189"/>
      <c r="H3" s="189"/>
      <c r="I3" s="189"/>
      <c r="J3" s="189"/>
      <c r="K3" s="189"/>
      <c r="L3" s="189"/>
      <c r="M3" s="189"/>
      <c r="N3" s="206"/>
      <c r="O3" s="206"/>
      <c r="P3" s="206"/>
      <c r="Q3" s="206"/>
      <c r="R3" s="206"/>
      <c r="S3" s="206"/>
      <c r="T3" s="206"/>
      <c r="U3" s="206"/>
      <c r="V3" s="206"/>
      <c r="W3" s="207"/>
      <c r="X3" s="208"/>
      <c r="Y3" s="208"/>
      <c r="Z3" s="209"/>
    </row>
    <row r="4" ht="13.5" thickBot="1">
      <c r="L4" s="1"/>
    </row>
    <row r="5" spans="2:26" ht="13.5" thickBot="1">
      <c r="B5" s="194" t="s">
        <v>4</v>
      </c>
      <c r="C5" s="195"/>
      <c r="E5" s="194" t="s">
        <v>5</v>
      </c>
      <c r="F5" s="196"/>
      <c r="G5" s="196"/>
      <c r="H5" s="196"/>
      <c r="I5" s="196"/>
      <c r="J5" s="196"/>
      <c r="K5" s="195"/>
      <c r="L5" s="1"/>
      <c r="M5" s="182" t="s">
        <v>15</v>
      </c>
      <c r="T5" s="178" t="s">
        <v>66</v>
      </c>
      <c r="U5" s="179"/>
      <c r="V5" s="179"/>
      <c r="W5" s="179"/>
      <c r="X5" s="179"/>
      <c r="Y5" s="179"/>
      <c r="Z5" s="180"/>
    </row>
    <row r="6" spans="2:26" ht="13.5" thickBot="1">
      <c r="B6" s="152" t="s">
        <v>6</v>
      </c>
      <c r="C6" s="177" t="s">
        <v>7</v>
      </c>
      <c r="E6" s="152" t="s">
        <v>8</v>
      </c>
      <c r="F6" s="153" t="s">
        <v>9</v>
      </c>
      <c r="G6" s="154" t="s">
        <v>10</v>
      </c>
      <c r="H6" s="155" t="s">
        <v>11</v>
      </c>
      <c r="I6" s="156" t="s">
        <v>12</v>
      </c>
      <c r="J6" s="153" t="s">
        <v>13</v>
      </c>
      <c r="K6" s="157" t="s">
        <v>14</v>
      </c>
      <c r="L6" s="1"/>
      <c r="M6" s="183"/>
      <c r="O6" s="1" t="s">
        <v>26</v>
      </c>
      <c r="P6" s="38" t="s">
        <v>74</v>
      </c>
      <c r="Q6" s="38" t="s">
        <v>75</v>
      </c>
      <c r="R6" s="1" t="s">
        <v>27</v>
      </c>
      <c r="T6" s="163" t="s">
        <v>6</v>
      </c>
      <c r="U6" s="164" t="s">
        <v>7</v>
      </c>
      <c r="V6" s="165" t="s">
        <v>63</v>
      </c>
      <c r="W6" s="166" t="s">
        <v>64</v>
      </c>
      <c r="X6" s="166" t="s">
        <v>31</v>
      </c>
      <c r="Y6" s="166" t="s">
        <v>30</v>
      </c>
      <c r="Z6" s="167" t="s">
        <v>65</v>
      </c>
    </row>
    <row r="7" spans="2:26" ht="12.75">
      <c r="B7" s="148">
        <v>1</v>
      </c>
      <c r="C7" s="111"/>
      <c r="E7" s="158">
        <v>1</v>
      </c>
      <c r="F7" s="174" t="str">
        <f>IF(OR(J7+K7&lt;&gt;0,G7="###",H7="###"),"dohráno",IF(AND(G7&gt;" ",H7&gt;" "),IF(ISNUMBER(I7),"hraje se",IF(I7="","čeká se","pauza")),IF(I7="","----","pauza")))</f>
        <v>----</v>
      </c>
      <c r="G7" s="9">
        <f>C7&amp;""</f>
      </c>
      <c r="H7" s="10">
        <f>C38&amp;""</f>
      </c>
      <c r="I7" s="114"/>
      <c r="J7" s="115"/>
      <c r="K7" s="116"/>
      <c r="L7" s="1"/>
      <c r="M7" s="145"/>
      <c r="O7" s="1">
        <f>IF(OR(J7&gt;K7,H7="###"),G7,IF(OR(J7&lt;K7,G7="###"),H7,""))</f>
      </c>
      <c r="P7" s="38">
        <f>IF(J7&gt;K7,J7,K7)</f>
        <v>0</v>
      </c>
      <c r="Q7" s="38">
        <f>IF(J7&lt;K7,J7,K7)</f>
        <v>0</v>
      </c>
      <c r="R7" s="1">
        <f>IF(OR(J7&gt;K7,H7="###"),H7,IF(OR(J7&lt;K7,G7="###"),G7,""))</f>
      </c>
      <c r="T7" s="168">
        <v>1</v>
      </c>
      <c r="U7" s="105">
        <f>O65</f>
      </c>
      <c r="V7" s="95">
        <f>IF(AND(U7&gt;"",U7&lt;&gt;"###"),COUNTIF($O$7:$O$65,U7),"")</f>
      </c>
      <c r="W7" s="87">
        <f>IF(AND(U7&gt;"",U7&lt;&gt;"###"),COUNTIF($R$7:$R$65,U7),"")</f>
      </c>
      <c r="X7" s="87">
        <f>IF(U7&gt;"",SUMIF($O$7:$O$65,U7,$P$7:$P$65)+SUMIF($R$7:$R$65,U7,$Q$7:$Q$65),"")</f>
      </c>
      <c r="Y7" s="87">
        <f>IF(U7&gt;"",SUMIF($O$7:$O$65,U7,$Q$7:$Q$65)+SUMIF($R$7:$R$65,U7,$P$7:$P$65),"")</f>
      </c>
      <c r="Z7" s="92">
        <f>IF(U7&gt;"",IF(X7+Y7=0,0,IF(Y7=0,99,X7/Y7)),"")</f>
      </c>
    </row>
    <row r="8" spans="2:26" ht="13.5" thickBot="1">
      <c r="B8" s="149">
        <v>2</v>
      </c>
      <c r="C8" s="111"/>
      <c r="E8" s="159">
        <v>2</v>
      </c>
      <c r="F8" s="175" t="str">
        <f aca="true" t="shared" si="0" ref="F8:F65">IF(OR(J8+K8&lt;&gt;0,G8="###",H8="###"),"dohráno",IF(AND(G8&gt;" ",H8&gt;" "),IF(ISNUMBER(I8),"hraje se",IF(I8="","čeká se","pauza")),IF(I8="","----","pauza")))</f>
        <v>----</v>
      </c>
      <c r="G8" s="12">
        <f>C23&amp;""</f>
      </c>
      <c r="H8" s="13">
        <f>C22&amp;""</f>
      </c>
      <c r="I8" s="117"/>
      <c r="J8" s="118"/>
      <c r="K8" s="119"/>
      <c r="L8" s="1"/>
      <c r="M8" s="146"/>
      <c r="O8" s="1">
        <f aca="true" t="shared" si="1" ref="O8:O65">IF(OR(J8&gt;K8,H8="###"),G8,IF(OR(J8&lt;K8,G8="###"),H8,""))</f>
      </c>
      <c r="P8" s="38">
        <f aca="true" t="shared" si="2" ref="P8:P65">IF(J8&gt;K8,J8,K8)</f>
        <v>0</v>
      </c>
      <c r="Q8" s="38">
        <f aca="true" t="shared" si="3" ref="Q8:Q65">IF(J8&lt;K8,J8,K8)</f>
        <v>0</v>
      </c>
      <c r="R8" s="1">
        <f aca="true" t="shared" si="4" ref="R8:R65">IF(OR(J8&gt;K8,H8="###"),H8,IF(OR(J8&lt;K8,G8="###"),G8,""))</f>
      </c>
      <c r="T8" s="169">
        <v>2</v>
      </c>
      <c r="U8" s="108">
        <f>R65</f>
      </c>
      <c r="V8" s="103">
        <f aca="true" t="shared" si="5" ref="V8:V39">IF(AND(U8&gt;"",U8&lt;&gt;"###"),COUNTIF($O$7:$O$65,U8),"")</f>
      </c>
      <c r="W8" s="101">
        <f aca="true" t="shared" si="6" ref="W8:W38">IF(AND(U8&gt;"",U8&lt;&gt;"###"),COUNTIF($R$7:$R$65,U8),"")</f>
      </c>
      <c r="X8" s="86">
        <f aca="true" t="shared" si="7" ref="X8:X38">IF(U8&gt;"",SUMIF($O$7:$O$65,U8,$P$7:$P$65)+SUMIF($R$7:$R$65,U8,$Q$7:$Q$65),"")</f>
      </c>
      <c r="Y8" s="86">
        <f aca="true" t="shared" si="8" ref="Y8:Y38">IF(U8&gt;"",SUMIF($O$7:$O$65,U8,$Q$7:$Q$65)+SUMIF($R$7:$R$65,U8,$P$7:$P$65),"")</f>
      </c>
      <c r="Z8" s="93">
        <f aca="true" t="shared" si="9" ref="Z8:Z38">IF(U8&gt;"",IF(X8+Y8=0,0,IF(Y8=0,99,X8/Y8)),"")</f>
      </c>
    </row>
    <row r="9" spans="2:26" ht="12.75">
      <c r="B9" s="149">
        <v>3</v>
      </c>
      <c r="C9" s="111"/>
      <c r="E9" s="160">
        <v>3</v>
      </c>
      <c r="F9" s="175" t="str">
        <f t="shared" si="0"/>
        <v>----</v>
      </c>
      <c r="G9" s="12">
        <f>C15&amp;""</f>
      </c>
      <c r="H9" s="13">
        <f>C30&amp;""</f>
      </c>
      <c r="I9" s="117"/>
      <c r="J9" s="118"/>
      <c r="K9" s="119"/>
      <c r="L9" s="1"/>
      <c r="M9" s="146"/>
      <c r="O9" s="1">
        <f t="shared" si="1"/>
      </c>
      <c r="P9" s="38">
        <f t="shared" si="2"/>
        <v>0</v>
      </c>
      <c r="Q9" s="38">
        <f t="shared" si="3"/>
        <v>0</v>
      </c>
      <c r="R9" s="1">
        <f t="shared" si="4"/>
      </c>
      <c r="T9" s="170" t="s">
        <v>73</v>
      </c>
      <c r="U9" s="88">
        <f>R63</f>
      </c>
      <c r="V9" s="95">
        <f t="shared" si="5"/>
      </c>
      <c r="W9" s="87">
        <f t="shared" si="6"/>
      </c>
      <c r="X9" s="87">
        <f t="shared" si="7"/>
      </c>
      <c r="Y9" s="87">
        <f t="shared" si="8"/>
      </c>
      <c r="Z9" s="92">
        <f t="shared" si="9"/>
      </c>
    </row>
    <row r="10" spans="2:26" ht="13.5" customHeight="1" thickBot="1">
      <c r="B10" s="149">
        <v>4</v>
      </c>
      <c r="C10" s="111"/>
      <c r="E10" s="159">
        <v>4</v>
      </c>
      <c r="F10" s="175" t="str">
        <f t="shared" si="0"/>
        <v>----</v>
      </c>
      <c r="G10" s="12">
        <f>C31&amp;""</f>
      </c>
      <c r="H10" s="13">
        <f>C14&amp;""</f>
      </c>
      <c r="I10" s="117"/>
      <c r="J10" s="118"/>
      <c r="K10" s="119"/>
      <c r="L10" s="1"/>
      <c r="M10" s="146"/>
      <c r="O10" s="1">
        <f t="shared" si="1"/>
      </c>
      <c r="P10" s="38">
        <f t="shared" si="2"/>
        <v>0</v>
      </c>
      <c r="Q10" s="38">
        <f t="shared" si="3"/>
        <v>0</v>
      </c>
      <c r="R10" s="1">
        <f t="shared" si="4"/>
      </c>
      <c r="T10" s="171"/>
      <c r="U10" s="89">
        <f>R64</f>
      </c>
      <c r="V10" s="97">
        <f t="shared" si="5"/>
      </c>
      <c r="W10" s="86">
        <f t="shared" si="6"/>
      </c>
      <c r="X10" s="86">
        <f t="shared" si="7"/>
      </c>
      <c r="Y10" s="86">
        <f t="shared" si="8"/>
      </c>
      <c r="Z10" s="93">
        <f t="shared" si="9"/>
      </c>
    </row>
    <row r="11" spans="2:26" ht="13.5" customHeight="1">
      <c r="B11" s="149">
        <v>5</v>
      </c>
      <c r="C11" s="111"/>
      <c r="E11" s="160">
        <v>5</v>
      </c>
      <c r="F11" s="175" t="str">
        <f t="shared" si="0"/>
        <v>----</v>
      </c>
      <c r="G11" s="12">
        <f>C11&amp;""</f>
      </c>
      <c r="H11" s="13">
        <f>C34&amp;""</f>
      </c>
      <c r="I11" s="117"/>
      <c r="J11" s="118"/>
      <c r="K11" s="119"/>
      <c r="L11" s="1"/>
      <c r="M11" s="146"/>
      <c r="O11" s="1">
        <f t="shared" si="1"/>
      </c>
      <c r="P11" s="38">
        <f t="shared" si="2"/>
        <v>0</v>
      </c>
      <c r="Q11" s="38">
        <f t="shared" si="3"/>
        <v>0</v>
      </c>
      <c r="R11" s="1">
        <f t="shared" si="4"/>
      </c>
      <c r="T11" s="170" t="s">
        <v>72</v>
      </c>
      <c r="U11" s="88">
        <f>R59</f>
      </c>
      <c r="V11" s="58">
        <f t="shared" si="5"/>
      </c>
      <c r="W11" s="102">
        <f t="shared" si="6"/>
      </c>
      <c r="X11" s="87">
        <f t="shared" si="7"/>
      </c>
      <c r="Y11" s="87">
        <f t="shared" si="8"/>
      </c>
      <c r="Z11" s="92">
        <f t="shared" si="9"/>
      </c>
    </row>
    <row r="12" spans="2:26" ht="12.75">
      <c r="B12" s="149">
        <v>6</v>
      </c>
      <c r="C12" s="111"/>
      <c r="E12" s="159">
        <v>6</v>
      </c>
      <c r="F12" s="175" t="str">
        <f t="shared" si="0"/>
        <v>----</v>
      </c>
      <c r="G12" s="12">
        <f>C27&amp;""</f>
      </c>
      <c r="H12" s="13">
        <f>C18&amp;""</f>
      </c>
      <c r="I12" s="117"/>
      <c r="J12" s="118"/>
      <c r="K12" s="119"/>
      <c r="L12" s="1"/>
      <c r="M12" s="146"/>
      <c r="O12" s="1">
        <f t="shared" si="1"/>
      </c>
      <c r="P12" s="38">
        <f t="shared" si="2"/>
        <v>0</v>
      </c>
      <c r="Q12" s="38">
        <f t="shared" si="3"/>
        <v>0</v>
      </c>
      <c r="R12" s="1">
        <f t="shared" si="4"/>
      </c>
      <c r="T12" s="172"/>
      <c r="U12" s="90">
        <f>R60</f>
      </c>
      <c r="V12" s="96">
        <f t="shared" si="5"/>
      </c>
      <c r="W12" s="85">
        <f t="shared" si="6"/>
      </c>
      <c r="X12" s="85">
        <f t="shared" si="7"/>
      </c>
      <c r="Y12" s="85">
        <f t="shared" si="8"/>
      </c>
      <c r="Z12" s="94">
        <f t="shared" si="9"/>
      </c>
    </row>
    <row r="13" spans="2:26" ht="12.75">
      <c r="B13" s="149">
        <v>7</v>
      </c>
      <c r="C13" s="111"/>
      <c r="D13" s="16"/>
      <c r="E13" s="160">
        <v>7</v>
      </c>
      <c r="F13" s="175" t="str">
        <f t="shared" si="0"/>
        <v>----</v>
      </c>
      <c r="G13" s="12">
        <f>C19&amp;""</f>
      </c>
      <c r="H13" s="13">
        <f>C26&amp;""</f>
      </c>
      <c r="I13" s="117"/>
      <c r="J13" s="118"/>
      <c r="K13" s="119"/>
      <c r="L13" s="1"/>
      <c r="M13" s="146"/>
      <c r="O13" s="1">
        <f t="shared" si="1"/>
      </c>
      <c r="P13" s="38">
        <f t="shared" si="2"/>
        <v>0</v>
      </c>
      <c r="Q13" s="38">
        <f t="shared" si="3"/>
        <v>0</v>
      </c>
      <c r="R13" s="1">
        <f t="shared" si="4"/>
      </c>
      <c r="T13" s="172"/>
      <c r="U13" s="90">
        <f>R61</f>
      </c>
      <c r="V13" s="96">
        <f t="shared" si="5"/>
      </c>
      <c r="W13" s="85">
        <f t="shared" si="6"/>
      </c>
      <c r="X13" s="85">
        <f t="shared" si="7"/>
      </c>
      <c r="Y13" s="85">
        <f t="shared" si="8"/>
      </c>
      <c r="Z13" s="94">
        <f t="shared" si="9"/>
      </c>
    </row>
    <row r="14" spans="2:26" ht="13.5" thickBot="1">
      <c r="B14" s="149">
        <v>8</v>
      </c>
      <c r="C14" s="111"/>
      <c r="D14" s="16"/>
      <c r="E14" s="159">
        <v>8</v>
      </c>
      <c r="F14" s="175" t="str">
        <f t="shared" si="0"/>
        <v>----</v>
      </c>
      <c r="G14" s="12">
        <f>C35&amp;""</f>
      </c>
      <c r="H14" s="13">
        <f>C10&amp;""</f>
      </c>
      <c r="I14" s="117"/>
      <c r="J14" s="118"/>
      <c r="K14" s="119"/>
      <c r="L14" s="1"/>
      <c r="M14" s="146"/>
      <c r="O14" s="1">
        <f t="shared" si="1"/>
      </c>
      <c r="P14" s="38">
        <f t="shared" si="2"/>
        <v>0</v>
      </c>
      <c r="Q14" s="38">
        <f t="shared" si="3"/>
        <v>0</v>
      </c>
      <c r="R14" s="1">
        <f t="shared" si="4"/>
      </c>
      <c r="T14" s="171"/>
      <c r="U14" s="89">
        <f>R62</f>
      </c>
      <c r="V14" s="103">
        <f t="shared" si="5"/>
      </c>
      <c r="W14" s="101">
        <f t="shared" si="6"/>
      </c>
      <c r="X14" s="86">
        <f t="shared" si="7"/>
      </c>
      <c r="Y14" s="86">
        <f t="shared" si="8"/>
      </c>
      <c r="Z14" s="93">
        <f t="shared" si="9"/>
      </c>
    </row>
    <row r="15" spans="2:26" ht="12.75">
      <c r="B15" s="149">
        <v>9</v>
      </c>
      <c r="C15" s="111"/>
      <c r="D15" s="16"/>
      <c r="E15" s="160">
        <v>9</v>
      </c>
      <c r="F15" s="175" t="str">
        <f t="shared" si="0"/>
        <v>----</v>
      </c>
      <c r="G15" s="12">
        <f>C9&amp;""</f>
      </c>
      <c r="H15" s="13">
        <f>C36&amp;""</f>
      </c>
      <c r="I15" s="117"/>
      <c r="J15" s="118"/>
      <c r="K15" s="119"/>
      <c r="L15" s="1"/>
      <c r="M15" s="146"/>
      <c r="O15" s="1">
        <f t="shared" si="1"/>
      </c>
      <c r="P15" s="38">
        <f t="shared" si="2"/>
        <v>0</v>
      </c>
      <c r="Q15" s="38">
        <f t="shared" si="3"/>
        <v>0</v>
      </c>
      <c r="R15" s="1">
        <f t="shared" si="4"/>
      </c>
      <c r="T15" s="170" t="s">
        <v>71</v>
      </c>
      <c r="U15" s="88">
        <f>R55</f>
      </c>
      <c r="V15" s="95">
        <f t="shared" si="5"/>
      </c>
      <c r="W15" s="87">
        <f t="shared" si="6"/>
      </c>
      <c r="X15" s="87">
        <f t="shared" si="7"/>
      </c>
      <c r="Y15" s="87">
        <f t="shared" si="8"/>
      </c>
      <c r="Z15" s="92">
        <f t="shared" si="9"/>
      </c>
    </row>
    <row r="16" spans="2:26" ht="12.75">
      <c r="B16" s="149">
        <v>10</v>
      </c>
      <c r="C16" s="111"/>
      <c r="D16" s="16"/>
      <c r="E16" s="159">
        <v>10</v>
      </c>
      <c r="F16" s="175" t="str">
        <f t="shared" si="0"/>
        <v>----</v>
      </c>
      <c r="G16" s="12">
        <f>C25&amp;""</f>
      </c>
      <c r="H16" s="13">
        <f>C20&amp;""</f>
      </c>
      <c r="I16" s="117"/>
      <c r="J16" s="118"/>
      <c r="K16" s="119"/>
      <c r="L16" s="1"/>
      <c r="M16" s="146"/>
      <c r="O16" s="1">
        <f t="shared" si="1"/>
      </c>
      <c r="P16" s="38">
        <f t="shared" si="2"/>
        <v>0</v>
      </c>
      <c r="Q16" s="38">
        <f t="shared" si="3"/>
        <v>0</v>
      </c>
      <c r="R16" s="1">
        <f t="shared" si="4"/>
      </c>
      <c r="T16" s="172"/>
      <c r="U16" s="90">
        <f>R56</f>
      </c>
      <c r="V16" s="96">
        <f t="shared" si="5"/>
      </c>
      <c r="W16" s="85">
        <f t="shared" si="6"/>
      </c>
      <c r="X16" s="85">
        <f t="shared" si="7"/>
      </c>
      <c r="Y16" s="85">
        <f t="shared" si="8"/>
      </c>
      <c r="Z16" s="94">
        <f t="shared" si="9"/>
      </c>
    </row>
    <row r="17" spans="2:26" ht="12.75">
      <c r="B17" s="149">
        <v>11</v>
      </c>
      <c r="C17" s="111"/>
      <c r="D17" s="16"/>
      <c r="E17" s="160">
        <v>11</v>
      </c>
      <c r="F17" s="175" t="str">
        <f t="shared" si="0"/>
        <v>----</v>
      </c>
      <c r="G17" s="12">
        <f>C17&amp;""</f>
      </c>
      <c r="H17" s="13">
        <f>C28&amp;""</f>
      </c>
      <c r="I17" s="117"/>
      <c r="J17" s="118"/>
      <c r="K17" s="119"/>
      <c r="L17" s="1"/>
      <c r="M17" s="146"/>
      <c r="O17" s="1">
        <f t="shared" si="1"/>
      </c>
      <c r="P17" s="38">
        <f t="shared" si="2"/>
        <v>0</v>
      </c>
      <c r="Q17" s="38">
        <f t="shared" si="3"/>
        <v>0</v>
      </c>
      <c r="R17" s="1">
        <f t="shared" si="4"/>
      </c>
      <c r="T17" s="172"/>
      <c r="U17" s="90">
        <f>R57</f>
      </c>
      <c r="V17" s="96">
        <f t="shared" si="5"/>
      </c>
      <c r="W17" s="85">
        <f t="shared" si="6"/>
      </c>
      <c r="X17" s="85">
        <f t="shared" si="7"/>
      </c>
      <c r="Y17" s="85">
        <f t="shared" si="8"/>
      </c>
      <c r="Z17" s="94">
        <f t="shared" si="9"/>
      </c>
    </row>
    <row r="18" spans="2:26" ht="13.5" thickBot="1">
      <c r="B18" s="149">
        <v>12</v>
      </c>
      <c r="C18" s="111"/>
      <c r="D18" s="16"/>
      <c r="E18" s="159">
        <v>12</v>
      </c>
      <c r="F18" s="175" t="str">
        <f t="shared" si="0"/>
        <v>----</v>
      </c>
      <c r="G18" s="12">
        <f>C33&amp;""</f>
      </c>
      <c r="H18" s="13">
        <f>C12&amp;""</f>
      </c>
      <c r="I18" s="117"/>
      <c r="J18" s="118"/>
      <c r="K18" s="119"/>
      <c r="L18" s="1"/>
      <c r="M18" s="146"/>
      <c r="O18" s="1">
        <f t="shared" si="1"/>
      </c>
      <c r="P18" s="38">
        <f t="shared" si="2"/>
        <v>0</v>
      </c>
      <c r="Q18" s="38">
        <f t="shared" si="3"/>
        <v>0</v>
      </c>
      <c r="R18" s="1">
        <f t="shared" si="4"/>
      </c>
      <c r="T18" s="171"/>
      <c r="U18" s="89">
        <f>R58</f>
      </c>
      <c r="V18" s="97">
        <f t="shared" si="5"/>
      </c>
      <c r="W18" s="86">
        <f t="shared" si="6"/>
      </c>
      <c r="X18" s="86">
        <f t="shared" si="7"/>
      </c>
      <c r="Y18" s="86">
        <f t="shared" si="8"/>
      </c>
      <c r="Z18" s="93">
        <f t="shared" si="9"/>
      </c>
    </row>
    <row r="19" spans="2:26" ht="12.75">
      <c r="B19" s="149">
        <v>13</v>
      </c>
      <c r="C19" s="111"/>
      <c r="D19" s="16"/>
      <c r="E19" s="160">
        <v>13</v>
      </c>
      <c r="F19" s="175" t="str">
        <f t="shared" si="0"/>
        <v>----</v>
      </c>
      <c r="G19" s="12">
        <f>C13&amp;""</f>
      </c>
      <c r="H19" s="13">
        <f>C32&amp;""</f>
      </c>
      <c r="I19" s="117"/>
      <c r="J19" s="118"/>
      <c r="K19" s="119"/>
      <c r="L19" s="1"/>
      <c r="M19" s="146"/>
      <c r="O19" s="1">
        <f t="shared" si="1"/>
      </c>
      <c r="P19" s="38">
        <f t="shared" si="2"/>
        <v>0</v>
      </c>
      <c r="Q19" s="38">
        <f t="shared" si="3"/>
        <v>0</v>
      </c>
      <c r="R19" s="1">
        <f t="shared" si="4"/>
      </c>
      <c r="T19" s="170" t="s">
        <v>70</v>
      </c>
      <c r="U19" s="98">
        <f>R51</f>
      </c>
      <c r="V19" s="58">
        <f t="shared" si="5"/>
      </c>
      <c r="W19" s="102">
        <f t="shared" si="6"/>
      </c>
      <c r="X19" s="87">
        <f t="shared" si="7"/>
      </c>
      <c r="Y19" s="87">
        <f t="shared" si="8"/>
      </c>
      <c r="Z19" s="92">
        <f t="shared" si="9"/>
      </c>
    </row>
    <row r="20" spans="2:26" ht="12.75">
      <c r="B20" s="149">
        <v>14</v>
      </c>
      <c r="C20" s="111"/>
      <c r="D20" s="16"/>
      <c r="E20" s="159">
        <v>14</v>
      </c>
      <c r="F20" s="175" t="str">
        <f t="shared" si="0"/>
        <v>----</v>
      </c>
      <c r="G20" s="12">
        <f>C29&amp;""</f>
      </c>
      <c r="H20" s="13">
        <f>C16&amp;""</f>
      </c>
      <c r="I20" s="117"/>
      <c r="J20" s="118"/>
      <c r="K20" s="119"/>
      <c r="L20" s="1"/>
      <c r="M20" s="146"/>
      <c r="O20" s="1">
        <f t="shared" si="1"/>
      </c>
      <c r="P20" s="38">
        <f t="shared" si="2"/>
        <v>0</v>
      </c>
      <c r="Q20" s="38">
        <f t="shared" si="3"/>
        <v>0</v>
      </c>
      <c r="R20" s="1">
        <f t="shared" si="4"/>
      </c>
      <c r="T20" s="172"/>
      <c r="U20" s="91">
        <f>R52</f>
      </c>
      <c r="V20" s="96">
        <f t="shared" si="5"/>
      </c>
      <c r="W20" s="85">
        <f t="shared" si="6"/>
      </c>
      <c r="X20" s="85">
        <f t="shared" si="7"/>
      </c>
      <c r="Y20" s="85">
        <f t="shared" si="8"/>
      </c>
      <c r="Z20" s="94">
        <f t="shared" si="9"/>
      </c>
    </row>
    <row r="21" spans="2:26" ht="12.75">
      <c r="B21" s="149">
        <v>15</v>
      </c>
      <c r="C21" s="111"/>
      <c r="D21" s="16"/>
      <c r="E21" s="160">
        <v>15</v>
      </c>
      <c r="F21" s="175" t="str">
        <f t="shared" si="0"/>
        <v>----</v>
      </c>
      <c r="G21" s="12">
        <f>C21&amp;""</f>
      </c>
      <c r="H21" s="13">
        <f>C24&amp;""</f>
      </c>
      <c r="I21" s="117"/>
      <c r="J21" s="118"/>
      <c r="K21" s="119"/>
      <c r="L21" s="1"/>
      <c r="M21" s="146"/>
      <c r="O21" s="1">
        <f t="shared" si="1"/>
      </c>
      <c r="P21" s="38">
        <f t="shared" si="2"/>
        <v>0</v>
      </c>
      <c r="Q21" s="38">
        <f t="shared" si="3"/>
        <v>0</v>
      </c>
      <c r="R21" s="1">
        <f t="shared" si="4"/>
      </c>
      <c r="T21" s="172"/>
      <c r="U21" s="91">
        <f>R53</f>
      </c>
      <c r="V21" s="96">
        <f t="shared" si="5"/>
      </c>
      <c r="W21" s="85">
        <f t="shared" si="6"/>
      </c>
      <c r="X21" s="85">
        <f t="shared" si="7"/>
      </c>
      <c r="Y21" s="85">
        <f t="shared" si="8"/>
      </c>
      <c r="Z21" s="94">
        <f t="shared" si="9"/>
      </c>
    </row>
    <row r="22" spans="2:26" ht="13.5" thickBot="1">
      <c r="B22" s="149">
        <v>16</v>
      </c>
      <c r="C22" s="111"/>
      <c r="D22" s="16"/>
      <c r="E22" s="161">
        <v>16</v>
      </c>
      <c r="F22" s="176" t="str">
        <f t="shared" si="0"/>
        <v>----</v>
      </c>
      <c r="G22" s="20">
        <f>C37&amp;""</f>
      </c>
      <c r="H22" s="21">
        <f>C8&amp;""</f>
      </c>
      <c r="I22" s="120"/>
      <c r="J22" s="121"/>
      <c r="K22" s="122"/>
      <c r="L22" s="1"/>
      <c r="M22" s="146"/>
      <c r="O22" s="1">
        <f t="shared" si="1"/>
      </c>
      <c r="P22" s="38">
        <f t="shared" si="2"/>
        <v>0</v>
      </c>
      <c r="Q22" s="38">
        <f t="shared" si="3"/>
        <v>0</v>
      </c>
      <c r="R22" s="1">
        <f t="shared" si="4"/>
      </c>
      <c r="T22" s="171"/>
      <c r="U22" s="99">
        <f>R54</f>
      </c>
      <c r="V22" s="103">
        <f t="shared" si="5"/>
      </c>
      <c r="W22" s="101">
        <f t="shared" si="6"/>
      </c>
      <c r="X22" s="86">
        <f t="shared" si="7"/>
      </c>
      <c r="Y22" s="86">
        <f t="shared" si="8"/>
      </c>
      <c r="Z22" s="93">
        <f t="shared" si="9"/>
      </c>
    </row>
    <row r="23" spans="2:26" ht="13.5" customHeight="1">
      <c r="B23" s="150">
        <v>17</v>
      </c>
      <c r="C23" s="112"/>
      <c r="D23" s="16"/>
      <c r="E23" s="158">
        <v>17</v>
      </c>
      <c r="F23" s="174" t="str">
        <f t="shared" si="0"/>
        <v>----</v>
      </c>
      <c r="G23" s="75">
        <f>O7</f>
      </c>
      <c r="H23" s="10">
        <f>O8</f>
      </c>
      <c r="I23" s="114"/>
      <c r="J23" s="115"/>
      <c r="K23" s="116"/>
      <c r="L23" s="1"/>
      <c r="M23" s="146"/>
      <c r="O23" s="1">
        <f t="shared" si="1"/>
      </c>
      <c r="P23" s="38">
        <f t="shared" si="2"/>
        <v>0</v>
      </c>
      <c r="Q23" s="38">
        <f t="shared" si="3"/>
        <v>0</v>
      </c>
      <c r="R23" s="1">
        <f t="shared" si="4"/>
      </c>
      <c r="T23" s="170" t="s">
        <v>69</v>
      </c>
      <c r="U23" s="88">
        <f aca="true" t="shared" si="10" ref="U23:U30">R39</f>
      </c>
      <c r="V23" s="95">
        <f t="shared" si="5"/>
      </c>
      <c r="W23" s="87">
        <f t="shared" si="6"/>
      </c>
      <c r="X23" s="87">
        <f t="shared" si="7"/>
      </c>
      <c r="Y23" s="87">
        <f t="shared" si="8"/>
      </c>
      <c r="Z23" s="92">
        <f t="shared" si="9"/>
      </c>
    </row>
    <row r="24" spans="2:26" ht="13.5" customHeight="1" thickBot="1">
      <c r="B24" s="149">
        <v>18</v>
      </c>
      <c r="C24" s="111"/>
      <c r="D24" s="16"/>
      <c r="E24" s="159">
        <v>18</v>
      </c>
      <c r="F24" s="175" t="str">
        <f t="shared" si="0"/>
        <v>----</v>
      </c>
      <c r="G24" s="12">
        <f>O9</f>
      </c>
      <c r="H24" s="13">
        <f>O10</f>
      </c>
      <c r="I24" s="117"/>
      <c r="J24" s="118"/>
      <c r="K24" s="119"/>
      <c r="L24" s="1"/>
      <c r="M24" s="147"/>
      <c r="O24" s="1">
        <f t="shared" si="1"/>
      </c>
      <c r="P24" s="38">
        <f t="shared" si="2"/>
        <v>0</v>
      </c>
      <c r="Q24" s="38">
        <f t="shared" si="3"/>
        <v>0</v>
      </c>
      <c r="R24" s="1">
        <f t="shared" si="4"/>
      </c>
      <c r="T24" s="172"/>
      <c r="U24" s="90">
        <f t="shared" si="10"/>
      </c>
      <c r="V24" s="96">
        <f t="shared" si="5"/>
      </c>
      <c r="W24" s="85">
        <f t="shared" si="6"/>
      </c>
      <c r="X24" s="85">
        <f t="shared" si="7"/>
      </c>
      <c r="Y24" s="85">
        <f t="shared" si="8"/>
      </c>
      <c r="Z24" s="94">
        <f t="shared" si="9"/>
      </c>
    </row>
    <row r="25" spans="2:26" ht="12.75">
      <c r="B25" s="149">
        <v>19</v>
      </c>
      <c r="C25" s="111"/>
      <c r="D25" s="16"/>
      <c r="E25" s="160">
        <v>19</v>
      </c>
      <c r="F25" s="175" t="str">
        <f t="shared" si="0"/>
        <v>----</v>
      </c>
      <c r="G25" s="12">
        <f>O11</f>
      </c>
      <c r="H25" s="13">
        <f>O12</f>
      </c>
      <c r="I25" s="117"/>
      <c r="J25" s="118"/>
      <c r="K25" s="119"/>
      <c r="L25" s="1"/>
      <c r="O25" s="1">
        <f t="shared" si="1"/>
      </c>
      <c r="P25" s="38">
        <f t="shared" si="2"/>
        <v>0</v>
      </c>
      <c r="Q25" s="38">
        <f t="shared" si="3"/>
        <v>0</v>
      </c>
      <c r="R25" s="1">
        <f t="shared" si="4"/>
      </c>
      <c r="T25" s="172"/>
      <c r="U25" s="90">
        <f t="shared" si="10"/>
      </c>
      <c r="V25" s="96">
        <f t="shared" si="5"/>
      </c>
      <c r="W25" s="85">
        <f t="shared" si="6"/>
      </c>
      <c r="X25" s="85">
        <f t="shared" si="7"/>
      </c>
      <c r="Y25" s="85">
        <f t="shared" si="8"/>
      </c>
      <c r="Z25" s="94">
        <f t="shared" si="9"/>
      </c>
    </row>
    <row r="26" spans="2:26" ht="12.75">
      <c r="B26" s="149">
        <v>20</v>
      </c>
      <c r="C26" s="111"/>
      <c r="D26" s="16"/>
      <c r="E26" s="159">
        <v>20</v>
      </c>
      <c r="F26" s="175" t="str">
        <f t="shared" si="0"/>
        <v>----</v>
      </c>
      <c r="G26" s="12">
        <f>O13</f>
      </c>
      <c r="H26" s="13">
        <f>O14</f>
      </c>
      <c r="I26" s="117"/>
      <c r="J26" s="118"/>
      <c r="K26" s="119"/>
      <c r="L26" s="1"/>
      <c r="O26" s="1">
        <f t="shared" si="1"/>
      </c>
      <c r="P26" s="38">
        <f t="shared" si="2"/>
        <v>0</v>
      </c>
      <c r="Q26" s="38">
        <f t="shared" si="3"/>
        <v>0</v>
      </c>
      <c r="R26" s="1">
        <f t="shared" si="4"/>
      </c>
      <c r="T26" s="172"/>
      <c r="U26" s="90">
        <f t="shared" si="10"/>
      </c>
      <c r="V26" s="96">
        <f t="shared" si="5"/>
      </c>
      <c r="W26" s="85">
        <f t="shared" si="6"/>
      </c>
      <c r="X26" s="85">
        <f t="shared" si="7"/>
      </c>
      <c r="Y26" s="85">
        <f t="shared" si="8"/>
      </c>
      <c r="Z26" s="94">
        <f t="shared" si="9"/>
      </c>
    </row>
    <row r="27" spans="2:26" ht="12.75">
      <c r="B27" s="149">
        <v>21</v>
      </c>
      <c r="C27" s="111"/>
      <c r="D27" s="16"/>
      <c r="E27" s="160">
        <v>21</v>
      </c>
      <c r="F27" s="175" t="str">
        <f t="shared" si="0"/>
        <v>----</v>
      </c>
      <c r="G27" s="12">
        <f>O15</f>
      </c>
      <c r="H27" s="13">
        <f>O16</f>
      </c>
      <c r="I27" s="117"/>
      <c r="J27" s="118"/>
      <c r="K27" s="119"/>
      <c r="L27" s="1"/>
      <c r="O27" s="1">
        <f t="shared" si="1"/>
      </c>
      <c r="P27" s="38">
        <f t="shared" si="2"/>
        <v>0</v>
      </c>
      <c r="Q27" s="38">
        <f t="shared" si="3"/>
        <v>0</v>
      </c>
      <c r="R27" s="1">
        <f t="shared" si="4"/>
      </c>
      <c r="T27" s="172"/>
      <c r="U27" s="90">
        <f t="shared" si="10"/>
      </c>
      <c r="V27" s="96">
        <f t="shared" si="5"/>
      </c>
      <c r="W27" s="85">
        <f t="shared" si="6"/>
      </c>
      <c r="X27" s="85">
        <f t="shared" si="7"/>
      </c>
      <c r="Y27" s="85">
        <f t="shared" si="8"/>
      </c>
      <c r="Z27" s="94">
        <f t="shared" si="9"/>
      </c>
    </row>
    <row r="28" spans="2:26" ht="12.75">
      <c r="B28" s="149">
        <v>22</v>
      </c>
      <c r="C28" s="111"/>
      <c r="D28" s="16"/>
      <c r="E28" s="159">
        <v>22</v>
      </c>
      <c r="F28" s="175" t="str">
        <f t="shared" si="0"/>
        <v>----</v>
      </c>
      <c r="G28" s="12">
        <f>O17</f>
      </c>
      <c r="H28" s="13">
        <f>O18</f>
      </c>
      <c r="I28" s="117"/>
      <c r="J28" s="118"/>
      <c r="K28" s="119"/>
      <c r="L28" s="1"/>
      <c r="O28" s="1">
        <f t="shared" si="1"/>
      </c>
      <c r="P28" s="38">
        <f t="shared" si="2"/>
        <v>0</v>
      </c>
      <c r="Q28" s="38">
        <f t="shared" si="3"/>
        <v>0</v>
      </c>
      <c r="R28" s="1">
        <f t="shared" si="4"/>
      </c>
      <c r="T28" s="172"/>
      <c r="U28" s="90">
        <f t="shared" si="10"/>
      </c>
      <c r="V28" s="96">
        <f t="shared" si="5"/>
      </c>
      <c r="W28" s="85">
        <f t="shared" si="6"/>
      </c>
      <c r="X28" s="85">
        <f t="shared" si="7"/>
      </c>
      <c r="Y28" s="85">
        <f t="shared" si="8"/>
      </c>
      <c r="Z28" s="94">
        <f t="shared" si="9"/>
      </c>
    </row>
    <row r="29" spans="2:26" ht="12.75">
      <c r="B29" s="149">
        <v>23</v>
      </c>
      <c r="C29" s="111"/>
      <c r="D29" s="16"/>
      <c r="E29" s="160">
        <v>23</v>
      </c>
      <c r="F29" s="175" t="str">
        <f t="shared" si="0"/>
        <v>----</v>
      </c>
      <c r="G29" s="12">
        <f>O19</f>
      </c>
      <c r="H29" s="13">
        <f>O20</f>
      </c>
      <c r="I29" s="117"/>
      <c r="J29" s="118"/>
      <c r="K29" s="119"/>
      <c r="L29" s="1"/>
      <c r="O29" s="1">
        <f t="shared" si="1"/>
      </c>
      <c r="P29" s="38">
        <f t="shared" si="2"/>
        <v>0</v>
      </c>
      <c r="Q29" s="38">
        <f t="shared" si="3"/>
        <v>0</v>
      </c>
      <c r="R29" s="1">
        <f t="shared" si="4"/>
      </c>
      <c r="T29" s="172"/>
      <c r="U29" s="90">
        <f t="shared" si="10"/>
      </c>
      <c r="V29" s="96">
        <f t="shared" si="5"/>
      </c>
      <c r="W29" s="85">
        <f t="shared" si="6"/>
      </c>
      <c r="X29" s="85">
        <f t="shared" si="7"/>
      </c>
      <c r="Y29" s="85">
        <f t="shared" si="8"/>
      </c>
      <c r="Z29" s="94">
        <f t="shared" si="9"/>
      </c>
    </row>
    <row r="30" spans="2:26" ht="13.5" thickBot="1">
      <c r="B30" s="149">
        <v>24</v>
      </c>
      <c r="C30" s="111"/>
      <c r="D30" s="16"/>
      <c r="E30" s="162">
        <v>24</v>
      </c>
      <c r="F30" s="176" t="str">
        <f t="shared" si="0"/>
        <v>----</v>
      </c>
      <c r="G30" s="76">
        <f>O21</f>
      </c>
      <c r="H30" s="21">
        <f>O22</f>
      </c>
      <c r="I30" s="123"/>
      <c r="J30" s="124"/>
      <c r="K30" s="125"/>
      <c r="L30" s="1"/>
      <c r="O30" s="1">
        <f t="shared" si="1"/>
      </c>
      <c r="P30" s="38">
        <f t="shared" si="2"/>
        <v>0</v>
      </c>
      <c r="Q30" s="38">
        <f t="shared" si="3"/>
        <v>0</v>
      </c>
      <c r="R30" s="1">
        <f t="shared" si="4"/>
      </c>
      <c r="T30" s="171"/>
      <c r="U30" s="89">
        <f t="shared" si="10"/>
      </c>
      <c r="V30" s="97">
        <f t="shared" si="5"/>
      </c>
      <c r="W30" s="86">
        <f t="shared" si="6"/>
      </c>
      <c r="X30" s="86">
        <f t="shared" si="7"/>
      </c>
      <c r="Y30" s="86">
        <f t="shared" si="8"/>
      </c>
      <c r="Z30" s="93">
        <f t="shared" si="9"/>
      </c>
    </row>
    <row r="31" spans="2:26" ht="12.75">
      <c r="B31" s="149">
        <v>25</v>
      </c>
      <c r="C31" s="111"/>
      <c r="D31" s="16"/>
      <c r="E31" s="160">
        <v>25</v>
      </c>
      <c r="F31" s="174" t="str">
        <f t="shared" si="0"/>
        <v>----</v>
      </c>
      <c r="G31" s="77">
        <f>R7</f>
      </c>
      <c r="H31" s="78">
        <f>R8</f>
      </c>
      <c r="I31" s="126"/>
      <c r="J31" s="127"/>
      <c r="K31" s="128"/>
      <c r="L31" s="16"/>
      <c r="O31" s="1">
        <f t="shared" si="1"/>
      </c>
      <c r="P31" s="38">
        <f t="shared" si="2"/>
        <v>0</v>
      </c>
      <c r="Q31" s="38">
        <f t="shared" si="3"/>
        <v>0</v>
      </c>
      <c r="R31" s="1">
        <f t="shared" si="4"/>
      </c>
      <c r="T31" s="170" t="s">
        <v>68</v>
      </c>
      <c r="U31" s="88">
        <f>R32</f>
      </c>
      <c r="V31" s="58">
        <f t="shared" si="5"/>
      </c>
      <c r="W31" s="102">
        <f t="shared" si="6"/>
      </c>
      <c r="X31" s="87">
        <f t="shared" si="7"/>
      </c>
      <c r="Y31" s="87">
        <f t="shared" si="8"/>
      </c>
      <c r="Z31" s="92">
        <f t="shared" si="9"/>
      </c>
    </row>
    <row r="32" spans="2:26" ht="12.75">
      <c r="B32" s="149">
        <v>26</v>
      </c>
      <c r="C32" s="111"/>
      <c r="D32" s="16"/>
      <c r="E32" s="159">
        <v>26</v>
      </c>
      <c r="F32" s="175" t="str">
        <f t="shared" si="0"/>
        <v>----</v>
      </c>
      <c r="G32" s="12">
        <f>R9</f>
      </c>
      <c r="H32" s="13">
        <f>R10</f>
      </c>
      <c r="I32" s="117"/>
      <c r="J32" s="118"/>
      <c r="K32" s="119"/>
      <c r="L32" s="16"/>
      <c r="O32" s="1">
        <f t="shared" si="1"/>
      </c>
      <c r="P32" s="38">
        <f t="shared" si="2"/>
        <v>0</v>
      </c>
      <c r="Q32" s="38">
        <f t="shared" si="3"/>
        <v>0</v>
      </c>
      <c r="R32" s="1">
        <f t="shared" si="4"/>
      </c>
      <c r="T32" s="172"/>
      <c r="U32" s="90">
        <f>R37</f>
      </c>
      <c r="V32" s="96">
        <f t="shared" si="5"/>
      </c>
      <c r="W32" s="85">
        <f t="shared" si="6"/>
      </c>
      <c r="X32" s="85">
        <f t="shared" si="7"/>
      </c>
      <c r="Y32" s="85">
        <f t="shared" si="8"/>
      </c>
      <c r="Z32" s="94">
        <f t="shared" si="9"/>
      </c>
    </row>
    <row r="33" spans="2:26" ht="12.75">
      <c r="B33" s="149">
        <v>27</v>
      </c>
      <c r="C33" s="111"/>
      <c r="D33" s="16"/>
      <c r="E33" s="160">
        <v>27</v>
      </c>
      <c r="F33" s="175" t="str">
        <f t="shared" si="0"/>
        <v>----</v>
      </c>
      <c r="G33" s="12">
        <f>R11</f>
      </c>
      <c r="H33" s="13">
        <f>R12</f>
      </c>
      <c r="I33" s="117"/>
      <c r="J33" s="118"/>
      <c r="K33" s="119"/>
      <c r="L33" s="16"/>
      <c r="O33" s="1">
        <f t="shared" si="1"/>
      </c>
      <c r="P33" s="38">
        <f t="shared" si="2"/>
        <v>0</v>
      </c>
      <c r="Q33" s="38">
        <f t="shared" si="3"/>
        <v>0</v>
      </c>
      <c r="R33" s="1">
        <f t="shared" si="4"/>
      </c>
      <c r="T33" s="172"/>
      <c r="U33" s="90">
        <f>R36</f>
      </c>
      <c r="V33" s="96">
        <f t="shared" si="5"/>
      </c>
      <c r="W33" s="85">
        <f t="shared" si="6"/>
      </c>
      <c r="X33" s="85">
        <f t="shared" si="7"/>
      </c>
      <c r="Y33" s="85">
        <f t="shared" si="8"/>
      </c>
      <c r="Z33" s="94">
        <f t="shared" si="9"/>
      </c>
    </row>
    <row r="34" spans="2:26" ht="12.75">
      <c r="B34" s="149">
        <v>28</v>
      </c>
      <c r="C34" s="111"/>
      <c r="D34" s="16"/>
      <c r="E34" s="159">
        <v>28</v>
      </c>
      <c r="F34" s="175" t="str">
        <f t="shared" si="0"/>
        <v>----</v>
      </c>
      <c r="G34" s="12">
        <f>R13</f>
      </c>
      <c r="H34" s="13">
        <f>R14</f>
      </c>
      <c r="I34" s="117"/>
      <c r="J34" s="118"/>
      <c r="K34" s="119"/>
      <c r="L34" s="16"/>
      <c r="O34" s="1">
        <f t="shared" si="1"/>
      </c>
      <c r="P34" s="38">
        <f t="shared" si="2"/>
        <v>0</v>
      </c>
      <c r="Q34" s="38">
        <f t="shared" si="3"/>
        <v>0</v>
      </c>
      <c r="R34" s="1">
        <f t="shared" si="4"/>
      </c>
      <c r="T34" s="172"/>
      <c r="U34" s="90">
        <f>R33</f>
      </c>
      <c r="V34" s="96">
        <f t="shared" si="5"/>
      </c>
      <c r="W34" s="85">
        <f t="shared" si="6"/>
      </c>
      <c r="X34" s="85">
        <f t="shared" si="7"/>
      </c>
      <c r="Y34" s="85">
        <f t="shared" si="8"/>
      </c>
      <c r="Z34" s="94">
        <f t="shared" si="9"/>
      </c>
    </row>
    <row r="35" spans="2:26" ht="12.75">
      <c r="B35" s="149">
        <v>29</v>
      </c>
      <c r="C35" s="111"/>
      <c r="D35" s="16"/>
      <c r="E35" s="160">
        <v>29</v>
      </c>
      <c r="F35" s="175" t="str">
        <f t="shared" si="0"/>
        <v>----</v>
      </c>
      <c r="G35" s="12">
        <f>R15</f>
      </c>
      <c r="H35" s="13">
        <f>R16</f>
      </c>
      <c r="I35" s="117"/>
      <c r="J35" s="118"/>
      <c r="K35" s="119"/>
      <c r="L35" s="16"/>
      <c r="O35" s="1">
        <f t="shared" si="1"/>
      </c>
      <c r="P35" s="38">
        <f t="shared" si="2"/>
        <v>0</v>
      </c>
      <c r="Q35" s="38">
        <f t="shared" si="3"/>
        <v>0</v>
      </c>
      <c r="R35" s="1">
        <f t="shared" si="4"/>
      </c>
      <c r="T35" s="172"/>
      <c r="U35" s="90">
        <f>R34</f>
      </c>
      <c r="V35" s="96">
        <f t="shared" si="5"/>
      </c>
      <c r="W35" s="85">
        <f t="shared" si="6"/>
      </c>
      <c r="X35" s="85">
        <f t="shared" si="7"/>
      </c>
      <c r="Y35" s="85">
        <f t="shared" si="8"/>
      </c>
      <c r="Z35" s="94">
        <f t="shared" si="9"/>
      </c>
    </row>
    <row r="36" spans="2:26" ht="12.75">
      <c r="B36" s="149">
        <v>30</v>
      </c>
      <c r="C36" s="111"/>
      <c r="D36" s="16"/>
      <c r="E36" s="159">
        <v>30</v>
      </c>
      <c r="F36" s="175" t="str">
        <f t="shared" si="0"/>
        <v>----</v>
      </c>
      <c r="G36" s="12">
        <f>R17</f>
      </c>
      <c r="H36" s="13">
        <f>R18</f>
      </c>
      <c r="I36" s="117"/>
      <c r="J36" s="118"/>
      <c r="K36" s="119"/>
      <c r="L36" s="16"/>
      <c r="O36" s="1">
        <f t="shared" si="1"/>
      </c>
      <c r="P36" s="38">
        <f t="shared" si="2"/>
        <v>0</v>
      </c>
      <c r="Q36" s="38">
        <f t="shared" si="3"/>
        <v>0</v>
      </c>
      <c r="R36" s="1">
        <f t="shared" si="4"/>
      </c>
      <c r="T36" s="172"/>
      <c r="U36" s="90">
        <f>R35</f>
      </c>
      <c r="V36" s="96">
        <f t="shared" si="5"/>
      </c>
      <c r="W36" s="85">
        <f t="shared" si="6"/>
      </c>
      <c r="X36" s="85">
        <f t="shared" si="7"/>
      </c>
      <c r="Y36" s="85">
        <f t="shared" si="8"/>
      </c>
      <c r="Z36" s="94">
        <f t="shared" si="9"/>
      </c>
    </row>
    <row r="37" spans="2:26" ht="12.75">
      <c r="B37" s="149">
        <v>31</v>
      </c>
      <c r="C37" s="111"/>
      <c r="D37" s="16"/>
      <c r="E37" s="160">
        <v>31</v>
      </c>
      <c r="F37" s="175" t="str">
        <f t="shared" si="0"/>
        <v>----</v>
      </c>
      <c r="G37" s="12">
        <f>R19</f>
      </c>
      <c r="H37" s="13">
        <f>R20</f>
      </c>
      <c r="I37" s="117"/>
      <c r="J37" s="118"/>
      <c r="K37" s="119"/>
      <c r="L37" s="16"/>
      <c r="O37" s="1">
        <f t="shared" si="1"/>
      </c>
      <c r="P37" s="38">
        <f t="shared" si="2"/>
        <v>0</v>
      </c>
      <c r="Q37" s="38">
        <f t="shared" si="3"/>
        <v>0</v>
      </c>
      <c r="R37" s="1">
        <f t="shared" si="4"/>
      </c>
      <c r="T37" s="172"/>
      <c r="U37" s="90">
        <f>R38</f>
      </c>
      <c r="V37" s="96">
        <f t="shared" si="5"/>
      </c>
      <c r="W37" s="85">
        <f t="shared" si="6"/>
      </c>
      <c r="X37" s="85">
        <f t="shared" si="7"/>
      </c>
      <c r="Y37" s="85">
        <f t="shared" si="8"/>
      </c>
      <c r="Z37" s="94">
        <f t="shared" si="9"/>
      </c>
    </row>
    <row r="38" spans="2:26" ht="13.5" thickBot="1">
      <c r="B38" s="151">
        <v>32</v>
      </c>
      <c r="C38" s="113"/>
      <c r="D38" s="16"/>
      <c r="E38" s="161">
        <v>32</v>
      </c>
      <c r="F38" s="176" t="str">
        <f t="shared" si="0"/>
        <v>----</v>
      </c>
      <c r="G38" s="79">
        <f>R21</f>
      </c>
      <c r="H38" s="80">
        <f>R22</f>
      </c>
      <c r="I38" s="120"/>
      <c r="J38" s="121"/>
      <c r="K38" s="122"/>
      <c r="L38" s="16"/>
      <c r="O38" s="1">
        <f t="shared" si="1"/>
      </c>
      <c r="P38" s="38">
        <f t="shared" si="2"/>
        <v>0</v>
      </c>
      <c r="Q38" s="38">
        <f t="shared" si="3"/>
        <v>0</v>
      </c>
      <c r="R38" s="1">
        <f t="shared" si="4"/>
      </c>
      <c r="T38" s="171"/>
      <c r="U38" s="89">
        <f>R31</f>
      </c>
      <c r="V38" s="97">
        <f t="shared" si="5"/>
      </c>
      <c r="W38" s="86">
        <f t="shared" si="6"/>
      </c>
      <c r="X38" s="86">
        <f t="shared" si="7"/>
      </c>
      <c r="Y38" s="86">
        <f t="shared" si="8"/>
      </c>
      <c r="Z38" s="93">
        <f t="shared" si="9"/>
      </c>
    </row>
    <row r="39" spans="2:22" ht="12.75">
      <c r="B39" s="2" t="s">
        <v>67</v>
      </c>
      <c r="C39" s="23" t="s">
        <v>22</v>
      </c>
      <c r="D39" s="16"/>
      <c r="E39" s="158">
        <v>33</v>
      </c>
      <c r="F39" s="174" t="str">
        <f t="shared" si="0"/>
        <v>----</v>
      </c>
      <c r="G39" s="75">
        <f aca="true" t="shared" si="11" ref="G39:G46">O31</f>
      </c>
      <c r="H39" s="10">
        <f>R30</f>
      </c>
      <c r="I39" s="114"/>
      <c r="J39" s="115"/>
      <c r="K39" s="116"/>
      <c r="L39" s="1"/>
      <c r="O39" s="1">
        <f t="shared" si="1"/>
      </c>
      <c r="P39" s="38">
        <f t="shared" si="2"/>
        <v>0</v>
      </c>
      <c r="Q39" s="38">
        <f t="shared" si="3"/>
        <v>0</v>
      </c>
      <c r="R39" s="1">
        <f t="shared" si="4"/>
      </c>
      <c r="V39" s="104">
        <f t="shared" si="5"/>
      </c>
    </row>
    <row r="40" spans="4:26" ht="12.75">
      <c r="D40" s="16"/>
      <c r="E40" s="159">
        <v>34</v>
      </c>
      <c r="F40" s="175" t="str">
        <f t="shared" si="0"/>
        <v>----</v>
      </c>
      <c r="G40" s="12">
        <f t="shared" si="11"/>
      </c>
      <c r="H40" s="13">
        <f>R29</f>
      </c>
      <c r="I40" s="117"/>
      <c r="J40" s="118"/>
      <c r="K40" s="119"/>
      <c r="L40" s="1"/>
      <c r="O40" s="1">
        <f t="shared" si="1"/>
      </c>
      <c r="P40" s="38">
        <f t="shared" si="2"/>
        <v>0</v>
      </c>
      <c r="Q40" s="38">
        <f t="shared" si="3"/>
        <v>0</v>
      </c>
      <c r="R40" s="1">
        <f t="shared" si="4"/>
      </c>
      <c r="T40" s="181" t="s">
        <v>106</v>
      </c>
      <c r="U40" s="181"/>
      <c r="V40" s="181"/>
      <c r="W40" s="181"/>
      <c r="X40" s="181"/>
      <c r="Y40" s="181"/>
      <c r="Z40" s="181"/>
    </row>
    <row r="41" spans="4:18" ht="12.75">
      <c r="D41" s="16"/>
      <c r="E41" s="160">
        <v>35</v>
      </c>
      <c r="F41" s="175" t="str">
        <f t="shared" si="0"/>
        <v>----</v>
      </c>
      <c r="G41" s="12">
        <f t="shared" si="11"/>
      </c>
      <c r="H41" s="13">
        <f>R28</f>
      </c>
      <c r="I41" s="117"/>
      <c r="J41" s="118"/>
      <c r="K41" s="119"/>
      <c r="L41" s="1"/>
      <c r="O41" s="1">
        <f t="shared" si="1"/>
      </c>
      <c r="P41" s="38">
        <f t="shared" si="2"/>
        <v>0</v>
      </c>
      <c r="Q41" s="38">
        <f t="shared" si="3"/>
        <v>0</v>
      </c>
      <c r="R41" s="1">
        <f t="shared" si="4"/>
      </c>
    </row>
    <row r="42" spans="4:18" ht="12.75">
      <c r="D42" s="16"/>
      <c r="E42" s="159">
        <v>36</v>
      </c>
      <c r="F42" s="175" t="str">
        <f t="shared" si="0"/>
        <v>----</v>
      </c>
      <c r="G42" s="12">
        <f t="shared" si="11"/>
      </c>
      <c r="H42" s="13">
        <f>R27</f>
      </c>
      <c r="I42" s="117"/>
      <c r="J42" s="118"/>
      <c r="K42" s="119"/>
      <c r="L42" s="1"/>
      <c r="O42" s="1">
        <f t="shared" si="1"/>
      </c>
      <c r="P42" s="38">
        <f t="shared" si="2"/>
        <v>0</v>
      </c>
      <c r="Q42" s="38">
        <f t="shared" si="3"/>
        <v>0</v>
      </c>
      <c r="R42" s="1">
        <f t="shared" si="4"/>
      </c>
    </row>
    <row r="43" spans="2:18" ht="12.75">
      <c r="B43"/>
      <c r="C43"/>
      <c r="D43" s="16"/>
      <c r="E43" s="160">
        <v>37</v>
      </c>
      <c r="F43" s="175" t="str">
        <f t="shared" si="0"/>
        <v>----</v>
      </c>
      <c r="G43" s="12">
        <f t="shared" si="11"/>
      </c>
      <c r="H43" s="13">
        <f>R26</f>
      </c>
      <c r="I43" s="117"/>
      <c r="J43" s="118"/>
      <c r="K43" s="119"/>
      <c r="L43" s="1"/>
      <c r="O43" s="1">
        <f t="shared" si="1"/>
      </c>
      <c r="P43" s="38">
        <f t="shared" si="2"/>
        <v>0</v>
      </c>
      <c r="Q43" s="38">
        <f t="shared" si="3"/>
        <v>0</v>
      </c>
      <c r="R43" s="1">
        <f t="shared" si="4"/>
      </c>
    </row>
    <row r="44" spans="2:18" ht="12.75">
      <c r="B44"/>
      <c r="C44"/>
      <c r="D44" s="16"/>
      <c r="E44" s="159">
        <v>38</v>
      </c>
      <c r="F44" s="175" t="str">
        <f t="shared" si="0"/>
        <v>----</v>
      </c>
      <c r="G44" s="12">
        <f t="shared" si="11"/>
      </c>
      <c r="H44" s="13">
        <f>R25</f>
      </c>
      <c r="I44" s="117"/>
      <c r="J44" s="118"/>
      <c r="K44" s="119"/>
      <c r="L44" s="1"/>
      <c r="O44" s="1">
        <f t="shared" si="1"/>
      </c>
      <c r="P44" s="38">
        <f t="shared" si="2"/>
        <v>0</v>
      </c>
      <c r="Q44" s="38">
        <f t="shared" si="3"/>
        <v>0</v>
      </c>
      <c r="R44" s="1">
        <f t="shared" si="4"/>
      </c>
    </row>
    <row r="45" spans="2:18" ht="12.75">
      <c r="B45"/>
      <c r="C45"/>
      <c r="D45" s="24">
        <f>IF($J$51+$K$51=0,0,IF($J$51&gt;$K$51,#REF!,#REF!))</f>
        <v>0</v>
      </c>
      <c r="E45" s="160">
        <v>39</v>
      </c>
      <c r="F45" s="175" t="str">
        <f t="shared" si="0"/>
        <v>----</v>
      </c>
      <c r="G45" s="12">
        <f t="shared" si="11"/>
      </c>
      <c r="H45" s="13">
        <f>R24</f>
      </c>
      <c r="I45" s="117"/>
      <c r="J45" s="118"/>
      <c r="K45" s="119"/>
      <c r="L45" s="1"/>
      <c r="O45" s="1">
        <f t="shared" si="1"/>
      </c>
      <c r="P45" s="38">
        <f t="shared" si="2"/>
        <v>0</v>
      </c>
      <c r="Q45" s="38">
        <f t="shared" si="3"/>
        <v>0</v>
      </c>
      <c r="R45" s="1">
        <f t="shared" si="4"/>
      </c>
    </row>
    <row r="46" spans="2:18" ht="13.5" thickBot="1">
      <c r="B46"/>
      <c r="C46"/>
      <c r="D46" s="24">
        <f>IF($J$54+$K$54=0,0,IF($J$54&gt;$K$54,#REF!,#REF!))</f>
        <v>0</v>
      </c>
      <c r="E46" s="162">
        <v>40</v>
      </c>
      <c r="F46" s="176" t="str">
        <f t="shared" si="0"/>
        <v>----</v>
      </c>
      <c r="G46" s="76">
        <f t="shared" si="11"/>
      </c>
      <c r="H46" s="21">
        <f>R23</f>
      </c>
      <c r="I46" s="123"/>
      <c r="J46" s="124"/>
      <c r="K46" s="125"/>
      <c r="L46" s="1"/>
      <c r="O46" s="1">
        <f t="shared" si="1"/>
      </c>
      <c r="P46" s="38">
        <f t="shared" si="2"/>
        <v>0</v>
      </c>
      <c r="Q46" s="38">
        <f t="shared" si="3"/>
        <v>0</v>
      </c>
      <c r="R46" s="1">
        <f t="shared" si="4"/>
      </c>
    </row>
    <row r="47" spans="2:18" ht="12.75">
      <c r="B47"/>
      <c r="C47"/>
      <c r="D47" s="25">
        <f>IF($J$53+$K$53=0,0,IF($J$53&gt;$K$53,#REF!,#REF!))</f>
        <v>0</v>
      </c>
      <c r="E47" s="158">
        <v>41</v>
      </c>
      <c r="F47" s="174" t="str">
        <f t="shared" si="0"/>
        <v>----</v>
      </c>
      <c r="G47" s="75">
        <f>O23</f>
      </c>
      <c r="H47" s="10">
        <f>O24</f>
      </c>
      <c r="I47" s="114"/>
      <c r="J47" s="115"/>
      <c r="K47" s="116"/>
      <c r="L47" s="1"/>
      <c r="O47" s="1">
        <f t="shared" si="1"/>
      </c>
      <c r="P47" s="38">
        <f t="shared" si="2"/>
        <v>0</v>
      </c>
      <c r="Q47" s="38">
        <f t="shared" si="3"/>
        <v>0</v>
      </c>
      <c r="R47" s="1">
        <f t="shared" si="4"/>
      </c>
    </row>
    <row r="48" spans="2:18" ht="12.75">
      <c r="B48"/>
      <c r="C48"/>
      <c r="D48" s="25">
        <f>IF($J$52+$K$52=0,0,IF($J$52&gt;$K$52,#REF!,#REF!))</f>
        <v>0</v>
      </c>
      <c r="E48" s="159">
        <v>42</v>
      </c>
      <c r="F48" s="175" t="str">
        <f t="shared" si="0"/>
        <v>----</v>
      </c>
      <c r="G48" s="12">
        <f>O25</f>
      </c>
      <c r="H48" s="13">
        <f>O26</f>
      </c>
      <c r="I48" s="117"/>
      <c r="J48" s="118"/>
      <c r="K48" s="119"/>
      <c r="L48" s="1"/>
      <c r="O48" s="1">
        <f t="shared" si="1"/>
      </c>
      <c r="P48" s="38">
        <f t="shared" si="2"/>
        <v>0</v>
      </c>
      <c r="Q48" s="38">
        <f t="shared" si="3"/>
        <v>0</v>
      </c>
      <c r="R48" s="1">
        <f t="shared" si="4"/>
      </c>
    </row>
    <row r="49" spans="2:18" ht="12.75">
      <c r="B49"/>
      <c r="C49"/>
      <c r="D49" s="25">
        <f>IF($J$55+$K$55=0,0,IF($J$55&gt;$K$55,#REF!,#REF!))</f>
        <v>0</v>
      </c>
      <c r="E49" s="160">
        <v>43</v>
      </c>
      <c r="F49" s="175" t="str">
        <f t="shared" si="0"/>
        <v>----</v>
      </c>
      <c r="G49" s="12">
        <f>O27</f>
      </c>
      <c r="H49" s="13">
        <f>O28</f>
      </c>
      <c r="I49" s="117"/>
      <c r="J49" s="118"/>
      <c r="K49" s="119"/>
      <c r="L49" s="1"/>
      <c r="O49" s="1">
        <f t="shared" si="1"/>
      </c>
      <c r="P49" s="38">
        <f t="shared" si="2"/>
        <v>0</v>
      </c>
      <c r="Q49" s="38">
        <f t="shared" si="3"/>
        <v>0</v>
      </c>
      <c r="R49" s="1">
        <f t="shared" si="4"/>
      </c>
    </row>
    <row r="50" spans="2:18" ht="13.5" thickBot="1">
      <c r="B50"/>
      <c r="C50"/>
      <c r="D50" s="25">
        <f>IF($J$56+$K$56=0,0,IF($J$56&gt;$K$56,#REF!,#REF!))</f>
        <v>0</v>
      </c>
      <c r="E50" s="162">
        <v>44</v>
      </c>
      <c r="F50" s="176" t="str">
        <f t="shared" si="0"/>
        <v>----</v>
      </c>
      <c r="G50" s="76">
        <f>O29</f>
      </c>
      <c r="H50" s="21">
        <f>O30</f>
      </c>
      <c r="I50" s="123"/>
      <c r="J50" s="124"/>
      <c r="K50" s="125"/>
      <c r="L50" s="1"/>
      <c r="O50" s="1">
        <f t="shared" si="1"/>
      </c>
      <c r="P50" s="38">
        <f t="shared" si="2"/>
        <v>0</v>
      </c>
      <c r="Q50" s="38">
        <f t="shared" si="3"/>
        <v>0</v>
      </c>
      <c r="R50" s="1">
        <f t="shared" si="4"/>
      </c>
    </row>
    <row r="51" spans="2:18" ht="12.75">
      <c r="B51"/>
      <c r="C51"/>
      <c r="D51" s="25">
        <f>IF($J$57+$K$57=0,0,IF($J$57&gt;$K$57,#REF!,#REF!))</f>
        <v>0</v>
      </c>
      <c r="E51" s="158">
        <v>45</v>
      </c>
      <c r="F51" s="174" t="str">
        <f t="shared" si="0"/>
        <v>----</v>
      </c>
      <c r="G51" s="75">
        <f>O39</f>
      </c>
      <c r="H51" s="10">
        <f>O40</f>
      </c>
      <c r="I51" s="114"/>
      <c r="J51" s="115"/>
      <c r="K51" s="116"/>
      <c r="L51" s="1"/>
      <c r="O51" s="1">
        <f t="shared" si="1"/>
      </c>
      <c r="P51" s="38">
        <f t="shared" si="2"/>
        <v>0</v>
      </c>
      <c r="Q51" s="38">
        <f t="shared" si="3"/>
        <v>0</v>
      </c>
      <c r="R51" s="1">
        <f t="shared" si="4"/>
      </c>
    </row>
    <row r="52" spans="2:18" ht="12.75">
      <c r="B52"/>
      <c r="C52"/>
      <c r="D52" s="25">
        <f>IF($J$58+$K$58=0,0,IF($J$58&gt;$K$58,#REF!,#REF!))</f>
        <v>0</v>
      </c>
      <c r="E52" s="159">
        <v>46</v>
      </c>
      <c r="F52" s="175" t="str">
        <f t="shared" si="0"/>
        <v>----</v>
      </c>
      <c r="G52" s="12">
        <f>O41</f>
      </c>
      <c r="H52" s="13">
        <f>O42</f>
      </c>
      <c r="I52" s="117"/>
      <c r="J52" s="118"/>
      <c r="K52" s="119"/>
      <c r="L52" s="1"/>
      <c r="O52" s="1">
        <f t="shared" si="1"/>
      </c>
      <c r="P52" s="38">
        <f t="shared" si="2"/>
        <v>0</v>
      </c>
      <c r="Q52" s="38">
        <f t="shared" si="3"/>
        <v>0</v>
      </c>
      <c r="R52" s="1">
        <f t="shared" si="4"/>
      </c>
    </row>
    <row r="53" spans="4:18" ht="12.75">
      <c r="D53" s="25"/>
      <c r="E53" s="160">
        <v>47</v>
      </c>
      <c r="F53" s="175" t="str">
        <f t="shared" si="0"/>
        <v>----</v>
      </c>
      <c r="G53" s="12">
        <f>O43</f>
      </c>
      <c r="H53" s="13">
        <f>O44</f>
      </c>
      <c r="I53" s="117"/>
      <c r="J53" s="118"/>
      <c r="K53" s="119"/>
      <c r="L53" s="1"/>
      <c r="O53" s="1">
        <f t="shared" si="1"/>
      </c>
      <c r="P53" s="38">
        <f t="shared" si="2"/>
        <v>0</v>
      </c>
      <c r="Q53" s="38">
        <f t="shared" si="3"/>
        <v>0</v>
      </c>
      <c r="R53" s="1">
        <f t="shared" si="4"/>
      </c>
    </row>
    <row r="54" spans="4:18" ht="13.5" thickBot="1">
      <c r="D54" s="25"/>
      <c r="E54" s="162">
        <v>48</v>
      </c>
      <c r="F54" s="176" t="str">
        <f t="shared" si="0"/>
        <v>----</v>
      </c>
      <c r="G54" s="76">
        <f>O45</f>
      </c>
      <c r="H54" s="21">
        <f>O46</f>
      </c>
      <c r="I54" s="123"/>
      <c r="J54" s="124"/>
      <c r="K54" s="125"/>
      <c r="L54" s="1"/>
      <c r="O54" s="1">
        <f t="shared" si="1"/>
      </c>
      <c r="P54" s="38">
        <f t="shared" si="2"/>
        <v>0</v>
      </c>
      <c r="Q54" s="38">
        <f t="shared" si="3"/>
        <v>0</v>
      </c>
      <c r="R54" s="1">
        <f t="shared" si="4"/>
      </c>
    </row>
    <row r="55" spans="4:18" ht="13.5" thickBot="1">
      <c r="D55" s="25"/>
      <c r="E55" s="160">
        <v>49</v>
      </c>
      <c r="F55" s="174" t="str">
        <f t="shared" si="0"/>
        <v>----</v>
      </c>
      <c r="G55" s="77">
        <f>O51</f>
      </c>
      <c r="H55" s="78">
        <f>R48</f>
      </c>
      <c r="I55" s="126"/>
      <c r="J55" s="127"/>
      <c r="K55" s="128"/>
      <c r="L55" s="1"/>
      <c r="O55" s="1">
        <f t="shared" si="1"/>
      </c>
      <c r="P55" s="38">
        <f t="shared" si="2"/>
        <v>0</v>
      </c>
      <c r="Q55" s="38">
        <f t="shared" si="3"/>
        <v>0</v>
      </c>
      <c r="R55" s="1">
        <f t="shared" si="4"/>
      </c>
    </row>
    <row r="56" spans="2:18" ht="12.75">
      <c r="B56" s="190" t="s">
        <v>24</v>
      </c>
      <c r="C56" s="191"/>
      <c r="D56" s="25"/>
      <c r="E56" s="159">
        <v>50</v>
      </c>
      <c r="F56" s="175" t="str">
        <f t="shared" si="0"/>
        <v>----</v>
      </c>
      <c r="G56" s="12">
        <f>O52</f>
      </c>
      <c r="H56" s="13">
        <f>R47</f>
      </c>
      <c r="I56" s="117"/>
      <c r="J56" s="118"/>
      <c r="K56" s="119"/>
      <c r="L56" s="1"/>
      <c r="O56" s="1">
        <f t="shared" si="1"/>
      </c>
      <c r="P56" s="38">
        <f t="shared" si="2"/>
        <v>0</v>
      </c>
      <c r="Q56" s="38">
        <f t="shared" si="3"/>
        <v>0</v>
      </c>
      <c r="R56" s="1">
        <f t="shared" si="4"/>
      </c>
    </row>
    <row r="57" spans="2:18" ht="13.5" thickBot="1">
      <c r="B57" s="192"/>
      <c r="C57" s="193"/>
      <c r="D57" s="25"/>
      <c r="E57" s="160">
        <v>51</v>
      </c>
      <c r="F57" s="175" t="str">
        <f t="shared" si="0"/>
        <v>----</v>
      </c>
      <c r="G57" s="12">
        <f>O53</f>
      </c>
      <c r="H57" s="13">
        <f>R50</f>
      </c>
      <c r="I57" s="117"/>
      <c r="J57" s="118"/>
      <c r="K57" s="119"/>
      <c r="L57" s="1"/>
      <c r="O57" s="1">
        <f t="shared" si="1"/>
      </c>
      <c r="P57" s="38">
        <f t="shared" si="2"/>
        <v>0</v>
      </c>
      <c r="Q57" s="38">
        <f t="shared" si="3"/>
        <v>0</v>
      </c>
      <c r="R57" s="1">
        <f t="shared" si="4"/>
      </c>
    </row>
    <row r="58" spans="2:18" ht="13.5" thickBot="1">
      <c r="B58" s="184" t="s">
        <v>77</v>
      </c>
      <c r="C58" s="106">
        <f>O47</f>
      </c>
      <c r="D58" s="25">
        <f>D45</f>
        <v>0</v>
      </c>
      <c r="E58" s="161">
        <v>52</v>
      </c>
      <c r="F58" s="176" t="str">
        <f t="shared" si="0"/>
        <v>----</v>
      </c>
      <c r="G58" s="79">
        <f>O54</f>
      </c>
      <c r="H58" s="80">
        <f>R49</f>
      </c>
      <c r="I58" s="120"/>
      <c r="J58" s="121"/>
      <c r="K58" s="122"/>
      <c r="L58" s="1"/>
      <c r="O58" s="1">
        <f t="shared" si="1"/>
      </c>
      <c r="P58" s="38">
        <f t="shared" si="2"/>
        <v>0</v>
      </c>
      <c r="Q58" s="38">
        <f t="shared" si="3"/>
        <v>0</v>
      </c>
      <c r="R58" s="1">
        <f t="shared" si="4"/>
      </c>
    </row>
    <row r="59" spans="2:18" ht="13.5" thickBot="1">
      <c r="B59" s="185"/>
      <c r="C59" s="210" t="s">
        <v>81</v>
      </c>
      <c r="D59" s="25">
        <f>D46</f>
        <v>0</v>
      </c>
      <c r="E59" s="26" t="s">
        <v>16</v>
      </c>
      <c r="F59" s="174" t="str">
        <f t="shared" si="0"/>
        <v>----</v>
      </c>
      <c r="G59" s="27">
        <f>C58</f>
      </c>
      <c r="H59" s="28">
        <f>C59</f>
      </c>
      <c r="I59" s="129"/>
      <c r="J59" s="130"/>
      <c r="K59" s="131"/>
      <c r="L59" s="29"/>
      <c r="M59" s="30"/>
      <c r="O59" s="1">
        <f t="shared" si="1"/>
      </c>
      <c r="P59" s="38">
        <f t="shared" si="2"/>
        <v>0</v>
      </c>
      <c r="Q59" s="38">
        <f t="shared" si="3"/>
        <v>0</v>
      </c>
      <c r="R59" s="1">
        <f t="shared" si="4"/>
      </c>
    </row>
    <row r="60" spans="2:18" ht="12.75">
      <c r="B60" s="184" t="s">
        <v>78</v>
      </c>
      <c r="C60" s="106">
        <f>O48</f>
      </c>
      <c r="D60" s="25">
        <f>D47</f>
        <v>0</v>
      </c>
      <c r="E60" s="31" t="s">
        <v>18</v>
      </c>
      <c r="F60" s="175" t="str">
        <f t="shared" si="0"/>
        <v>----</v>
      </c>
      <c r="G60" s="32">
        <f>C60</f>
      </c>
      <c r="H60" s="33">
        <f>C61</f>
      </c>
      <c r="I60" s="132"/>
      <c r="J60" s="133"/>
      <c r="K60" s="134"/>
      <c r="L60" s="29"/>
      <c r="M60" s="30"/>
      <c r="O60" s="1">
        <f t="shared" si="1"/>
      </c>
      <c r="P60" s="38">
        <f t="shared" si="2"/>
        <v>0</v>
      </c>
      <c r="Q60" s="38">
        <f t="shared" si="3"/>
        <v>0</v>
      </c>
      <c r="R60" s="1">
        <f t="shared" si="4"/>
      </c>
    </row>
    <row r="61" spans="2:18" ht="13.5" thickBot="1">
      <c r="B61" s="185"/>
      <c r="C61" s="210" t="s">
        <v>81</v>
      </c>
      <c r="D61" s="25">
        <f>D48</f>
        <v>0</v>
      </c>
      <c r="E61" s="31" t="s">
        <v>20</v>
      </c>
      <c r="F61" s="175" t="str">
        <f t="shared" si="0"/>
        <v>----</v>
      </c>
      <c r="G61" s="32">
        <f>C62</f>
      </c>
      <c r="H61" s="33">
        <f>C63</f>
      </c>
      <c r="I61" s="132"/>
      <c r="J61" s="133"/>
      <c r="K61" s="134"/>
      <c r="L61" s="29"/>
      <c r="M61" s="30"/>
      <c r="O61" s="1">
        <f t="shared" si="1"/>
      </c>
      <c r="P61" s="38">
        <f t="shared" si="2"/>
        <v>0</v>
      </c>
      <c r="Q61" s="38">
        <f t="shared" si="3"/>
        <v>0</v>
      </c>
      <c r="R61" s="1">
        <f t="shared" si="4"/>
      </c>
    </row>
    <row r="62" spans="2:18" ht="12.75" customHeight="1" thickBot="1">
      <c r="B62" s="184" t="s">
        <v>79</v>
      </c>
      <c r="C62" s="107">
        <f>O49</f>
      </c>
      <c r="D62" s="25">
        <f>IF(C62=$C$49,$D$49,IF(C62=$C$50,$D$50,IF(C62=$C$51,$D$51,IF(C62=$C$52,$D$52,""))))</f>
        <v>0</v>
      </c>
      <c r="E62" s="34" t="s">
        <v>23</v>
      </c>
      <c r="F62" s="176" t="str">
        <f t="shared" si="0"/>
        <v>----</v>
      </c>
      <c r="G62" s="35">
        <f>C64</f>
      </c>
      <c r="H62" s="33">
        <f>C65</f>
      </c>
      <c r="I62" s="135"/>
      <c r="J62" s="136"/>
      <c r="K62" s="137"/>
      <c r="L62" s="29"/>
      <c r="M62" s="30"/>
      <c r="O62" s="1">
        <f t="shared" si="1"/>
      </c>
      <c r="P62" s="38">
        <f t="shared" si="2"/>
        <v>0</v>
      </c>
      <c r="Q62" s="38">
        <f t="shared" si="3"/>
        <v>0</v>
      </c>
      <c r="R62" s="1">
        <f t="shared" si="4"/>
      </c>
    </row>
    <row r="63" spans="2:18" ht="13.5" customHeight="1" thickBot="1">
      <c r="B63" s="185"/>
      <c r="C63" s="173" t="s">
        <v>81</v>
      </c>
      <c r="D63" s="25">
        <f>IF(C63=$C$49,$D$49,IF(C63=$C$50,$D$50,IF(C63=$C$51,$D$51,IF(C63=$C$52,$D$52,""))))</f>
        <v>0</v>
      </c>
      <c r="E63" s="26" t="s">
        <v>17</v>
      </c>
      <c r="F63" s="174" t="str">
        <f t="shared" si="0"/>
        <v>----</v>
      </c>
      <c r="G63" s="27">
        <f>O59</f>
      </c>
      <c r="H63" s="28">
        <f>O60</f>
      </c>
      <c r="I63" s="138"/>
      <c r="J63" s="130"/>
      <c r="K63" s="131"/>
      <c r="L63" s="29"/>
      <c r="M63" s="30"/>
      <c r="O63" s="1">
        <f t="shared" si="1"/>
      </c>
      <c r="P63" s="38">
        <f t="shared" si="2"/>
        <v>0</v>
      </c>
      <c r="Q63" s="38">
        <f t="shared" si="3"/>
        <v>0</v>
      </c>
      <c r="R63" s="1">
        <f t="shared" si="4"/>
      </c>
    </row>
    <row r="64" spans="2:18" ht="13.5" thickBot="1">
      <c r="B64" s="184" t="s">
        <v>80</v>
      </c>
      <c r="C64" s="107">
        <f>O50</f>
      </c>
      <c r="D64" s="25">
        <f>IF(C64=$C$49,$D$49,IF(C64=$C$50,$D$50,IF(C64=$C$51,$D$51,IF(C64=$C$52,$D$52,""))))</f>
        <v>0</v>
      </c>
      <c r="E64" s="36" t="s">
        <v>21</v>
      </c>
      <c r="F64" s="176" t="str">
        <f t="shared" si="0"/>
        <v>----</v>
      </c>
      <c r="G64" s="81">
        <f>O61</f>
      </c>
      <c r="H64" s="82">
        <f>O62</f>
      </c>
      <c r="I64" s="139"/>
      <c r="J64" s="140"/>
      <c r="K64" s="141"/>
      <c r="L64" s="29"/>
      <c r="M64" s="30"/>
      <c r="O64" s="1">
        <f t="shared" si="1"/>
      </c>
      <c r="P64" s="38">
        <f t="shared" si="2"/>
        <v>0</v>
      </c>
      <c r="Q64" s="38">
        <f t="shared" si="3"/>
        <v>0</v>
      </c>
      <c r="R64" s="1">
        <f t="shared" si="4"/>
      </c>
    </row>
    <row r="65" spans="2:18" ht="13.5" thickBot="1">
      <c r="B65" s="185"/>
      <c r="C65" s="173" t="s">
        <v>81</v>
      </c>
      <c r="D65" s="25">
        <f>IF(C65=$C$49,$D$49,IF(C65=$C$50,$D$50,IF(C65=$C$51,$D$51,IF(C65=$C$52,$D$52,""))))</f>
        <v>0</v>
      </c>
      <c r="E65" s="37" t="s">
        <v>19</v>
      </c>
      <c r="F65" s="152" t="str">
        <f t="shared" si="0"/>
        <v>----</v>
      </c>
      <c r="G65" s="83">
        <f>O63</f>
      </c>
      <c r="H65" s="84">
        <f>O64</f>
      </c>
      <c r="I65" s="142"/>
      <c r="J65" s="143"/>
      <c r="K65" s="144"/>
      <c r="L65" s="29"/>
      <c r="M65" s="30"/>
      <c r="O65" s="1">
        <f t="shared" si="1"/>
      </c>
      <c r="P65" s="38">
        <f t="shared" si="2"/>
        <v>0</v>
      </c>
      <c r="Q65" s="38">
        <f t="shared" si="3"/>
        <v>0</v>
      </c>
      <c r="R65" s="1">
        <f t="shared" si="4"/>
      </c>
    </row>
  </sheetData>
  <sheetProtection sheet="1" objects="1" scenarios="1" selectLockedCells="1"/>
  <mergeCells count="12">
    <mergeCell ref="B64:B65"/>
    <mergeCell ref="X2:Z3"/>
    <mergeCell ref="B2:M3"/>
    <mergeCell ref="B58:B59"/>
    <mergeCell ref="B60:B61"/>
    <mergeCell ref="B56:C57"/>
    <mergeCell ref="B5:C5"/>
    <mergeCell ref="E5:K5"/>
    <mergeCell ref="T5:Z5"/>
    <mergeCell ref="T40:Z40"/>
    <mergeCell ref="M5:M6"/>
    <mergeCell ref="B62:B63"/>
  </mergeCells>
  <conditionalFormatting sqref="M7:M24">
    <cfRule type="expression" priority="1" dxfId="0" stopIfTrue="1">
      <formula>AND($M7&gt;0,COUNTIF($I$7:$I$65,M7)=0)</formula>
    </cfRule>
    <cfRule type="expression" priority="2" dxfId="1" stopIfTrue="1">
      <formula>COUNTIF($I$7:$I$65,M7)=1</formula>
    </cfRule>
    <cfRule type="expression" priority="3" dxfId="2" stopIfTrue="1">
      <formula>COUNTIF($I$7:$I$65,M7)&gt;1</formula>
    </cfRule>
  </conditionalFormatting>
  <conditionalFormatting sqref="I7:I65 C59 C61 C63 C65">
    <cfRule type="cellIs" priority="4" dxfId="3" operator="notEqual" stopIfTrue="1">
      <formula>""</formula>
    </cfRule>
  </conditionalFormatting>
  <conditionalFormatting sqref="J7:K65">
    <cfRule type="expression" priority="5" dxfId="4" stopIfTrue="1">
      <formula>$J7+$K7&lt;&gt;0</formula>
    </cfRule>
  </conditionalFormatting>
  <conditionalFormatting sqref="C7:C38">
    <cfRule type="cellIs" priority="6" dxfId="3" operator="greaterThan" stopIfTrue="1">
      <formula>""""</formula>
    </cfRule>
  </conditionalFormatting>
  <conditionalFormatting sqref="F7:F65">
    <cfRule type="cellIs" priority="7" dxfId="5" operator="equal" stopIfTrue="1">
      <formula>"dohráno"</formula>
    </cfRule>
    <cfRule type="cellIs" priority="8" dxfId="1" operator="equal" stopIfTrue="1">
      <formula>"hraje se"</formula>
    </cfRule>
    <cfRule type="cellIs" priority="9" dxfId="6" operator="equal" stopIfTrue="1">
      <formula>"čeká se"</formula>
    </cfRule>
  </conditionalFormatting>
  <dataValidations count="1">
    <dataValidation type="list" allowBlank="1" showInputMessage="1" showErrorMessage="1" sqref="C59 C61 C63 C65">
      <formula1>$O$55:$O$58</formula1>
    </dataValidation>
  </dataValidations>
  <printOptions/>
  <pageMargins left="0.75" right="0.75" top="1" bottom="1" header="0.4921259845" footer="0.4921259845"/>
  <pageSetup fitToHeight="1" fitToWidth="1"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AB52"/>
  <sheetViews>
    <sheetView showGridLines="0" showRowColHeaders="0" zoomScale="80" zoomScaleNormal="80" workbookViewId="0" topLeftCell="A1">
      <selection activeCell="A1" sqref="A1"/>
    </sheetView>
  </sheetViews>
  <sheetFormatPr defaultColWidth="9.140625" defaultRowHeight="12.75"/>
  <cols>
    <col min="1" max="1" width="9.140625" style="1" customWidth="1"/>
    <col min="2" max="2" width="14.7109375" style="1" customWidth="1"/>
    <col min="3" max="3" width="4.7109375" style="1" customWidth="1"/>
    <col min="4" max="4" width="1.7109375" style="1" customWidth="1"/>
    <col min="5" max="5" width="14.7109375" style="1" customWidth="1"/>
    <col min="6" max="6" width="4.7109375" style="1" customWidth="1"/>
    <col min="7" max="8" width="1.7109375" style="1" customWidth="1"/>
    <col min="9" max="9" width="14.7109375" style="1" customWidth="1"/>
    <col min="10" max="10" width="4.7109375" style="1" customWidth="1"/>
    <col min="11" max="11" width="1.7109375" style="1" customWidth="1"/>
    <col min="12" max="12" width="14.7109375" style="1" customWidth="1"/>
    <col min="13" max="13" width="4.7109375" style="1" customWidth="1"/>
    <col min="14" max="14" width="1.7109375" style="1" customWidth="1"/>
    <col min="15" max="15" width="3.57421875" style="1" bestFit="1" customWidth="1"/>
    <col min="16" max="16" width="14.7109375" style="1" customWidth="1"/>
    <col min="17" max="17" width="4.7109375" style="1" customWidth="1"/>
    <col min="18" max="19" width="1.7109375" style="1" customWidth="1"/>
    <col min="20" max="20" width="14.7109375" style="1" customWidth="1"/>
    <col min="21" max="21" width="4.7109375" style="1" customWidth="1"/>
    <col min="22" max="23" width="1.7109375" style="1" customWidth="1"/>
    <col min="24" max="24" width="14.7109375" style="1" customWidth="1"/>
    <col min="25" max="25" width="4.7109375" style="1" customWidth="1"/>
    <col min="26" max="16384" width="9.140625" style="1" customWidth="1"/>
  </cols>
  <sheetData>
    <row r="1" ht="13.5" thickBot="1"/>
    <row r="2" spans="2:25" ht="13.5" thickBot="1">
      <c r="B2" s="39" t="s">
        <v>28</v>
      </c>
      <c r="C2" s="41"/>
      <c r="D2" s="40"/>
      <c r="E2" s="40" t="s">
        <v>29</v>
      </c>
      <c r="F2" s="41"/>
      <c r="G2" s="40"/>
      <c r="H2" s="40"/>
      <c r="I2" s="40" t="s">
        <v>30</v>
      </c>
      <c r="J2" s="41"/>
      <c r="K2" s="40"/>
      <c r="L2" s="40" t="s">
        <v>31</v>
      </c>
      <c r="M2" s="41"/>
      <c r="N2" s="40"/>
      <c r="O2" s="42"/>
      <c r="P2" s="40" t="s">
        <v>32</v>
      </c>
      <c r="Q2" s="41"/>
      <c r="R2" s="40"/>
      <c r="S2" s="40"/>
      <c r="T2" s="40" t="s">
        <v>33</v>
      </c>
      <c r="U2" s="41"/>
      <c r="V2" s="40"/>
      <c r="W2" s="40"/>
      <c r="X2" s="40" t="s">
        <v>34</v>
      </c>
      <c r="Y2" s="74"/>
    </row>
    <row r="3" spans="2:25" ht="13.5" thickBot="1">
      <c r="B3" s="43" t="s">
        <v>0</v>
      </c>
      <c r="C3" s="43"/>
      <c r="D3" s="44"/>
      <c r="E3" s="43" t="s">
        <v>1</v>
      </c>
      <c r="F3" s="43"/>
      <c r="G3" s="44"/>
      <c r="H3" s="44"/>
      <c r="I3" s="43" t="s">
        <v>2</v>
      </c>
      <c r="J3" s="43"/>
      <c r="K3" s="45"/>
      <c r="L3" s="43" t="s">
        <v>3</v>
      </c>
      <c r="M3" s="43"/>
      <c r="O3" s="6"/>
      <c r="P3" s="46" t="s">
        <v>35</v>
      </c>
      <c r="Q3" s="47"/>
      <c r="U3" s="47"/>
      <c r="Y3" s="47"/>
    </row>
    <row r="4" spans="3:25" ht="13.5" thickBot="1">
      <c r="C4" s="47"/>
      <c r="F4" s="47"/>
      <c r="I4" s="3">
        <v>33</v>
      </c>
      <c r="J4" s="47"/>
      <c r="L4" s="3">
        <v>25</v>
      </c>
      <c r="M4" s="47"/>
      <c r="O4" s="48">
        <v>1</v>
      </c>
      <c r="P4" s="49">
        <f>Zápasy!G7</f>
      </c>
      <c r="Q4" s="211">
        <f>Zápasy!J7</f>
        <v>0</v>
      </c>
      <c r="T4" s="3">
        <v>17</v>
      </c>
      <c r="U4" s="47"/>
      <c r="Y4" s="47"/>
    </row>
    <row r="5" spans="9:25" ht="13.5" thickBot="1">
      <c r="I5" s="49">
        <f>Zápasy!G39</f>
      </c>
      <c r="J5" s="212">
        <f>Zápasy!J39</f>
        <v>0</v>
      </c>
      <c r="K5" s="50"/>
      <c r="L5" s="49">
        <f>Zápasy!G31</f>
      </c>
      <c r="M5" s="212">
        <f>Zápasy!J31</f>
        <v>0</v>
      </c>
      <c r="N5" s="19"/>
      <c r="O5" s="51">
        <v>32</v>
      </c>
      <c r="P5" s="52">
        <f>Zápasy!H7</f>
      </c>
      <c r="Q5" s="213">
        <f>Zápasy!K7</f>
        <v>0</v>
      </c>
      <c r="R5" s="7"/>
      <c r="S5" s="18"/>
      <c r="T5" s="49">
        <f>Zápasy!G23</f>
      </c>
      <c r="U5" s="212">
        <f>Zápasy!J23</f>
        <v>0</v>
      </c>
      <c r="Y5" s="47"/>
    </row>
    <row r="6" spans="2:25" ht="13.5" thickBot="1">
      <c r="B6" s="3">
        <v>49</v>
      </c>
      <c r="C6" s="47"/>
      <c r="E6" s="53">
        <v>45</v>
      </c>
      <c r="F6" s="54"/>
      <c r="G6" s="16"/>
      <c r="H6" s="11"/>
      <c r="I6" s="52">
        <f>Zápasy!H39</f>
      </c>
      <c r="J6" s="214">
        <f>Zápasy!K39</f>
        <v>0</v>
      </c>
      <c r="L6" s="52">
        <f>Zápasy!H31</f>
      </c>
      <c r="M6" s="214">
        <f>Zápasy!K31</f>
        <v>0</v>
      </c>
      <c r="O6" s="55">
        <v>17</v>
      </c>
      <c r="P6" s="49">
        <f>Zápasy!G8</f>
      </c>
      <c r="Q6" s="211">
        <f>Zápasy!J8</f>
        <v>0</v>
      </c>
      <c r="R6" s="15"/>
      <c r="T6" s="52">
        <f>Zápasy!H23</f>
      </c>
      <c r="U6" s="214">
        <f>Zápasy!K23</f>
        <v>0</v>
      </c>
      <c r="V6" s="7"/>
      <c r="X6" s="3">
        <v>41</v>
      </c>
      <c r="Y6" s="47"/>
    </row>
    <row r="7" spans="2:25" ht="13.5" thickBot="1">
      <c r="B7" s="49">
        <f>Zápasy!G55</f>
      </c>
      <c r="C7" s="212">
        <f>Zápasy!J55</f>
        <v>0</v>
      </c>
      <c r="D7" s="57"/>
      <c r="E7" s="49">
        <f>Zápasy!G51</f>
      </c>
      <c r="F7" s="212">
        <f>Zápasy!J51</f>
        <v>0</v>
      </c>
      <c r="G7" s="58"/>
      <c r="H7" s="59"/>
      <c r="I7" s="60" t="s">
        <v>36</v>
      </c>
      <c r="J7" s="54"/>
      <c r="K7" s="16"/>
      <c r="L7" s="22"/>
      <c r="M7" s="54"/>
      <c r="O7" s="48">
        <v>16</v>
      </c>
      <c r="P7" s="52">
        <f>Zápasy!H8</f>
      </c>
      <c r="Q7" s="213">
        <f>Zápasy!K8</f>
        <v>0</v>
      </c>
      <c r="R7" s="14"/>
      <c r="S7" s="14"/>
      <c r="T7" s="61" t="s">
        <v>37</v>
      </c>
      <c r="W7" s="17"/>
      <c r="X7" s="49">
        <f>Zápasy!G47</f>
      </c>
      <c r="Y7" s="212">
        <f>Zápasy!J47</f>
        <v>0</v>
      </c>
    </row>
    <row r="8" spans="2:25" ht="13.5" thickBot="1">
      <c r="B8" s="52">
        <f>Zápasy!H55</f>
      </c>
      <c r="C8" s="214">
        <f>Zápasy!K55</f>
        <v>0</v>
      </c>
      <c r="D8" s="56"/>
      <c r="E8" s="52">
        <f>Zápasy!H51</f>
      </c>
      <c r="F8" s="214">
        <f>Zápasy!K51</f>
        <v>0</v>
      </c>
      <c r="G8" s="16"/>
      <c r="H8" s="59"/>
      <c r="I8" s="3">
        <v>34</v>
      </c>
      <c r="J8" s="54"/>
      <c r="K8" s="16"/>
      <c r="L8" s="3">
        <v>26</v>
      </c>
      <c r="M8" s="54"/>
      <c r="O8" s="48">
        <v>9</v>
      </c>
      <c r="P8" s="49">
        <f>Zápasy!G9</f>
      </c>
      <c r="Q8" s="211">
        <f>Zápasy!J9</f>
        <v>0</v>
      </c>
      <c r="T8" s="3">
        <v>18</v>
      </c>
      <c r="U8" s="47"/>
      <c r="V8" s="8"/>
      <c r="X8" s="52">
        <f>Zápasy!H47</f>
      </c>
      <c r="Y8" s="214">
        <f>Zápasy!K47</f>
        <v>0</v>
      </c>
    </row>
    <row r="9" spans="2:25" ht="13.5" thickBot="1">
      <c r="B9" s="62" t="s">
        <v>38</v>
      </c>
      <c r="C9" s="47"/>
      <c r="F9" s="54"/>
      <c r="G9" s="16"/>
      <c r="H9" s="63"/>
      <c r="I9" s="49">
        <f>Zápasy!G40</f>
      </c>
      <c r="J9" s="212">
        <f>Zápasy!J40</f>
        <v>0</v>
      </c>
      <c r="K9" s="64"/>
      <c r="L9" s="49">
        <f>Zápasy!G32</f>
      </c>
      <c r="M9" s="212">
        <f>Zápasy!J32</f>
        <v>0</v>
      </c>
      <c r="N9" s="19"/>
      <c r="O9" s="51">
        <v>24</v>
      </c>
      <c r="P9" s="52">
        <f>Zápasy!H9</f>
      </c>
      <c r="Q9" s="213">
        <f>Zápasy!K9</f>
        <v>0</v>
      </c>
      <c r="R9" s="7"/>
      <c r="S9" s="18"/>
      <c r="T9" s="49">
        <f>Zápasy!G24</f>
      </c>
      <c r="U9" s="212">
        <f>Zápasy!J24</f>
        <v>0</v>
      </c>
      <c r="V9" s="19"/>
      <c r="X9" s="65" t="s">
        <v>39</v>
      </c>
      <c r="Y9" s="47"/>
    </row>
    <row r="10" spans="8:22" ht="13.5" thickBot="1">
      <c r="H10" s="16"/>
      <c r="I10" s="52">
        <f>Zápasy!H40</f>
      </c>
      <c r="J10" s="214">
        <f>Zápasy!K40</f>
        <v>0</v>
      </c>
      <c r="K10" s="16"/>
      <c r="L10" s="52">
        <f>Zápasy!H32</f>
      </c>
      <c r="M10" s="214">
        <f>Zápasy!K32</f>
        <v>0</v>
      </c>
      <c r="O10" s="55">
        <v>25</v>
      </c>
      <c r="P10" s="49">
        <f>Zápasy!G10</f>
      </c>
      <c r="Q10" s="211">
        <f>Zápasy!J10</f>
        <v>0</v>
      </c>
      <c r="R10" s="15"/>
      <c r="T10" s="52">
        <f>Zápasy!H24</f>
      </c>
      <c r="U10" s="214">
        <f>Zápasy!K24</f>
        <v>0</v>
      </c>
      <c r="V10" s="14"/>
    </row>
    <row r="11" spans="8:22" ht="13.5" thickBot="1">
      <c r="H11" s="16"/>
      <c r="I11" s="60" t="s">
        <v>40</v>
      </c>
      <c r="J11" s="54"/>
      <c r="K11" s="16"/>
      <c r="L11" s="22"/>
      <c r="M11" s="54"/>
      <c r="O11" s="48">
        <v>8</v>
      </c>
      <c r="P11" s="52">
        <f>Zápasy!H10</f>
      </c>
      <c r="Q11" s="213">
        <f>Zápasy!K10</f>
        <v>0</v>
      </c>
      <c r="T11" s="65" t="s">
        <v>41</v>
      </c>
      <c r="U11" s="47"/>
      <c r="V11" s="14"/>
    </row>
    <row r="12" spans="3:25" ht="13.5" thickBot="1">
      <c r="C12" s="47"/>
      <c r="F12" s="47"/>
      <c r="I12" s="3">
        <v>35</v>
      </c>
      <c r="J12" s="47"/>
      <c r="L12" s="3">
        <v>27</v>
      </c>
      <c r="M12" s="47"/>
      <c r="O12" s="48">
        <v>5</v>
      </c>
      <c r="P12" s="49">
        <f>Zápasy!G11</f>
      </c>
      <c r="Q12" s="211">
        <f>Zápasy!J11</f>
        <v>0</v>
      </c>
      <c r="T12" s="3">
        <v>19</v>
      </c>
      <c r="U12" s="47"/>
      <c r="Y12" s="47"/>
    </row>
    <row r="13" spans="9:25" ht="13.5" thickBot="1">
      <c r="I13" s="49">
        <f>Zápasy!G41</f>
      </c>
      <c r="J13" s="212">
        <f>Zápasy!J41</f>
        <v>0</v>
      </c>
      <c r="K13" s="50"/>
      <c r="L13" s="49">
        <f>Zápasy!G33</f>
      </c>
      <c r="M13" s="212">
        <f>Zápasy!J33</f>
        <v>0</v>
      </c>
      <c r="N13" s="19"/>
      <c r="O13" s="51">
        <v>28</v>
      </c>
      <c r="P13" s="52">
        <f>Zápasy!H11</f>
      </c>
      <c r="Q13" s="213">
        <f>Zápasy!K11</f>
        <v>0</v>
      </c>
      <c r="R13" s="7"/>
      <c r="S13" s="18"/>
      <c r="T13" s="49">
        <f>Zápasy!G25</f>
      </c>
      <c r="U13" s="212">
        <f>Zápasy!J25</f>
        <v>0</v>
      </c>
      <c r="Y13" s="47"/>
    </row>
    <row r="14" spans="2:25" ht="13.5" thickBot="1">
      <c r="B14" s="3">
        <v>50</v>
      </c>
      <c r="C14" s="47"/>
      <c r="E14" s="53">
        <v>46</v>
      </c>
      <c r="F14" s="54"/>
      <c r="G14" s="16"/>
      <c r="H14" s="11"/>
      <c r="I14" s="52">
        <f>Zápasy!H41</f>
      </c>
      <c r="J14" s="214">
        <f>Zápasy!K41</f>
        <v>0</v>
      </c>
      <c r="L14" s="52">
        <f>Zápasy!H33</f>
      </c>
      <c r="M14" s="214">
        <f>Zápasy!K33</f>
        <v>0</v>
      </c>
      <c r="O14" s="55">
        <v>21</v>
      </c>
      <c r="P14" s="49">
        <f>Zápasy!G12</f>
      </c>
      <c r="Q14" s="211">
        <f>Zápasy!J12</f>
        <v>0</v>
      </c>
      <c r="R14" s="15"/>
      <c r="T14" s="52">
        <f>Zápasy!H25</f>
      </c>
      <c r="U14" s="214">
        <f>Zápasy!K25</f>
        <v>0</v>
      </c>
      <c r="V14" s="7"/>
      <c r="X14" s="3">
        <v>42</v>
      </c>
      <c r="Y14" s="47"/>
    </row>
    <row r="15" spans="2:26" ht="13.5" thickBot="1">
      <c r="B15" s="49">
        <f>Zápasy!G56</f>
      </c>
      <c r="C15" s="212">
        <f>Zápasy!J56</f>
        <v>0</v>
      </c>
      <c r="D15" s="57"/>
      <c r="E15" s="49">
        <f>Zápasy!G52</f>
      </c>
      <c r="F15" s="212">
        <f>Zápasy!J52</f>
        <v>0</v>
      </c>
      <c r="G15" s="58"/>
      <c r="H15" s="59"/>
      <c r="I15" s="60" t="s">
        <v>42</v>
      </c>
      <c r="J15" s="54"/>
      <c r="K15" s="16"/>
      <c r="L15" s="22"/>
      <c r="M15" s="54"/>
      <c r="O15" s="48">
        <v>12</v>
      </c>
      <c r="P15" s="52">
        <f>Zápasy!H12</f>
      </c>
      <c r="Q15" s="213">
        <f>Zápasy!K12</f>
        <v>0</v>
      </c>
      <c r="R15" s="14"/>
      <c r="S15" s="14"/>
      <c r="T15" s="61" t="s">
        <v>43</v>
      </c>
      <c r="W15" s="17"/>
      <c r="X15" s="49">
        <f>Zápasy!G48</f>
      </c>
      <c r="Y15" s="212">
        <f>Zápasy!J48</f>
        <v>0</v>
      </c>
      <c r="Z15" s="14"/>
    </row>
    <row r="16" spans="2:26" ht="13.5" thickBot="1">
      <c r="B16" s="52">
        <f>Zápasy!H56</f>
      </c>
      <c r="C16" s="214">
        <f>Zápasy!K56</f>
        <v>0</v>
      </c>
      <c r="D16" s="56"/>
      <c r="E16" s="52">
        <f>Zápasy!H52</f>
      </c>
      <c r="F16" s="214">
        <f>Zápasy!K52</f>
        <v>0</v>
      </c>
      <c r="G16" s="16"/>
      <c r="H16" s="59"/>
      <c r="I16" s="3">
        <v>36</v>
      </c>
      <c r="J16" s="54"/>
      <c r="K16" s="16"/>
      <c r="L16" s="3">
        <v>28</v>
      </c>
      <c r="M16" s="54"/>
      <c r="O16" s="48">
        <v>13</v>
      </c>
      <c r="P16" s="49">
        <f>Zápasy!G13</f>
      </c>
      <c r="Q16" s="211">
        <f>Zápasy!J13</f>
        <v>0</v>
      </c>
      <c r="T16" s="3">
        <v>20</v>
      </c>
      <c r="U16" s="47"/>
      <c r="V16" s="8"/>
      <c r="X16" s="52">
        <f>Zápasy!H48</f>
      </c>
      <c r="Y16" s="214">
        <f>Zápasy!K48</f>
        <v>0</v>
      </c>
      <c r="Z16" s="14"/>
    </row>
    <row r="17" spans="2:26" ht="13.5" thickBot="1">
      <c r="B17" s="62" t="s">
        <v>44</v>
      </c>
      <c r="C17" s="47"/>
      <c r="F17" s="54"/>
      <c r="G17" s="16"/>
      <c r="H17" s="63"/>
      <c r="I17" s="49">
        <f>Zápasy!G42</f>
      </c>
      <c r="J17" s="212">
        <f>Zápasy!J42</f>
        <v>0</v>
      </c>
      <c r="K17" s="64"/>
      <c r="L17" s="49">
        <f>Zápasy!G34</f>
      </c>
      <c r="M17" s="212">
        <f>Zápasy!J34</f>
        <v>0</v>
      </c>
      <c r="N17" s="19"/>
      <c r="O17" s="51">
        <v>20</v>
      </c>
      <c r="P17" s="52">
        <f>Zápasy!H13</f>
      </c>
      <c r="Q17" s="213">
        <f>Zápasy!K13</f>
        <v>0</v>
      </c>
      <c r="R17" s="7"/>
      <c r="S17" s="18"/>
      <c r="T17" s="49">
        <f>Zápasy!G26</f>
      </c>
      <c r="U17" s="212">
        <f>Zápasy!J26</f>
        <v>0</v>
      </c>
      <c r="V17" s="19"/>
      <c r="X17" s="65" t="s">
        <v>45</v>
      </c>
      <c r="Y17" s="47"/>
      <c r="Z17" s="14"/>
    </row>
    <row r="18" spans="8:26" ht="13.5" thickBot="1">
      <c r="H18" s="16"/>
      <c r="I18" s="52">
        <f>Zápasy!H42</f>
      </c>
      <c r="J18" s="214">
        <f>Zápasy!K42</f>
        <v>0</v>
      </c>
      <c r="K18" s="16"/>
      <c r="L18" s="52">
        <f>Zápasy!H34</f>
      </c>
      <c r="M18" s="214">
        <f>Zápasy!K34</f>
        <v>0</v>
      </c>
      <c r="O18" s="55">
        <v>29</v>
      </c>
      <c r="P18" s="49">
        <f>Zápasy!G14</f>
      </c>
      <c r="Q18" s="211">
        <f>Zápasy!J14</f>
        <v>0</v>
      </c>
      <c r="R18" s="15"/>
      <c r="T18" s="52">
        <f>Zápasy!H26</f>
      </c>
      <c r="U18" s="214">
        <f>Zápasy!K26</f>
        <v>0</v>
      </c>
      <c r="V18" s="14"/>
      <c r="Z18" s="14"/>
    </row>
    <row r="19" spans="8:26" ht="13.5" thickBot="1">
      <c r="H19" s="16"/>
      <c r="I19" s="60" t="s">
        <v>46</v>
      </c>
      <c r="J19" s="54"/>
      <c r="K19" s="16"/>
      <c r="L19" s="22"/>
      <c r="M19" s="54"/>
      <c r="O19" s="48">
        <v>4</v>
      </c>
      <c r="P19" s="52">
        <f>Zápasy!H14</f>
      </c>
      <c r="Q19" s="213">
        <f>Zápasy!K14</f>
        <v>0</v>
      </c>
      <c r="T19" s="65" t="s">
        <v>47</v>
      </c>
      <c r="U19" s="47"/>
      <c r="V19" s="14"/>
      <c r="Z19" s="14"/>
    </row>
    <row r="20" spans="3:26" ht="13.5" thickBot="1">
      <c r="C20" s="47"/>
      <c r="F20" s="47"/>
      <c r="I20" s="3">
        <v>37</v>
      </c>
      <c r="J20" s="47"/>
      <c r="L20" s="3">
        <v>29</v>
      </c>
      <c r="M20" s="47"/>
      <c r="O20" s="48">
        <v>3</v>
      </c>
      <c r="P20" s="49">
        <f>Zápasy!G15</f>
      </c>
      <c r="Q20" s="211">
        <f>Zápasy!J15</f>
        <v>0</v>
      </c>
      <c r="T20" s="3">
        <v>21</v>
      </c>
      <c r="U20" s="47"/>
      <c r="Y20" s="47"/>
      <c r="Z20" s="14"/>
    </row>
    <row r="21" spans="9:26" ht="13.5" thickBot="1">
      <c r="I21" s="49">
        <f>Zápasy!G43</f>
      </c>
      <c r="J21" s="212">
        <f>Zápasy!J43</f>
        <v>0</v>
      </c>
      <c r="K21" s="50"/>
      <c r="L21" s="49">
        <f>Zápasy!G35</f>
      </c>
      <c r="M21" s="212">
        <f>Zápasy!J35</f>
        <v>0</v>
      </c>
      <c r="N21" s="19"/>
      <c r="O21" s="51">
        <v>30</v>
      </c>
      <c r="P21" s="52">
        <f>Zápasy!H15</f>
      </c>
      <c r="Q21" s="213">
        <f>Zápasy!K15</f>
        <v>0</v>
      </c>
      <c r="R21" s="7"/>
      <c r="S21" s="18"/>
      <c r="T21" s="49">
        <f>Zápasy!G27</f>
      </c>
      <c r="U21" s="212">
        <f>Zápasy!J27</f>
        <v>0</v>
      </c>
      <c r="Y21" s="47"/>
      <c r="Z21" s="14"/>
    </row>
    <row r="22" spans="2:26" ht="13.5" thickBot="1">
      <c r="B22" s="3">
        <v>51</v>
      </c>
      <c r="C22" s="47"/>
      <c r="E22" s="53">
        <v>47</v>
      </c>
      <c r="F22" s="54"/>
      <c r="G22" s="16"/>
      <c r="H22" s="11"/>
      <c r="I22" s="52">
        <f>Zápasy!H43</f>
      </c>
      <c r="J22" s="214">
        <f>Zápasy!K43</f>
        <v>0</v>
      </c>
      <c r="L22" s="52">
        <f>Zápasy!H35</f>
      </c>
      <c r="M22" s="214">
        <f>Zápasy!K35</f>
        <v>0</v>
      </c>
      <c r="O22" s="55">
        <v>19</v>
      </c>
      <c r="P22" s="49">
        <f>Zápasy!G16</f>
      </c>
      <c r="Q22" s="211">
        <f>Zápasy!J16</f>
        <v>0</v>
      </c>
      <c r="R22" s="15"/>
      <c r="T22" s="52">
        <f>Zápasy!H27</f>
      </c>
      <c r="U22" s="214">
        <f>Zápasy!K27</f>
        <v>0</v>
      </c>
      <c r="V22" s="7"/>
      <c r="X22" s="3">
        <v>43</v>
      </c>
      <c r="Y22" s="47"/>
      <c r="Z22" s="14"/>
    </row>
    <row r="23" spans="2:26" ht="13.5" thickBot="1">
      <c r="B23" s="49">
        <f>Zápasy!G57</f>
      </c>
      <c r="C23" s="212">
        <f>Zápasy!J57</f>
        <v>0</v>
      </c>
      <c r="D23" s="57"/>
      <c r="E23" s="49">
        <f>Zápasy!G53</f>
      </c>
      <c r="F23" s="212">
        <f>Zápasy!J53</f>
        <v>0</v>
      </c>
      <c r="G23" s="58"/>
      <c r="H23" s="59"/>
      <c r="I23" s="60" t="s">
        <v>48</v>
      </c>
      <c r="J23" s="54"/>
      <c r="K23" s="16"/>
      <c r="L23" s="22"/>
      <c r="M23" s="54"/>
      <c r="O23" s="48">
        <v>14</v>
      </c>
      <c r="P23" s="52">
        <f>Zápasy!H16</f>
      </c>
      <c r="Q23" s="213">
        <f>Zápasy!K16</f>
        <v>0</v>
      </c>
      <c r="R23" s="14"/>
      <c r="S23" s="14"/>
      <c r="T23" s="61" t="s">
        <v>49</v>
      </c>
      <c r="W23" s="17"/>
      <c r="X23" s="49">
        <f>Zápasy!G49</f>
      </c>
      <c r="Y23" s="212">
        <f>Zápasy!J49</f>
        <v>0</v>
      </c>
      <c r="Z23" s="14"/>
    </row>
    <row r="24" spans="2:26" ht="13.5" thickBot="1">
      <c r="B24" s="52">
        <f>Zápasy!H57</f>
      </c>
      <c r="C24" s="214">
        <f>Zápasy!K57</f>
        <v>0</v>
      </c>
      <c r="D24" s="56"/>
      <c r="E24" s="52">
        <f>Zápasy!H53</f>
      </c>
      <c r="F24" s="214">
        <f>Zápasy!K53</f>
        <v>0</v>
      </c>
      <c r="G24" s="16"/>
      <c r="H24" s="59"/>
      <c r="I24" s="3">
        <v>38</v>
      </c>
      <c r="J24" s="54"/>
      <c r="K24" s="16"/>
      <c r="L24" s="3">
        <v>30</v>
      </c>
      <c r="M24" s="54"/>
      <c r="O24" s="48">
        <v>11</v>
      </c>
      <c r="P24" s="49">
        <f>Zápasy!G17</f>
      </c>
      <c r="Q24" s="211">
        <f>Zápasy!J17</f>
        <v>0</v>
      </c>
      <c r="T24" s="3">
        <v>22</v>
      </c>
      <c r="U24" s="47"/>
      <c r="V24" s="8"/>
      <c r="X24" s="52">
        <f>Zápasy!H49</f>
      </c>
      <c r="Y24" s="214">
        <f>Zápasy!K49</f>
        <v>0</v>
      </c>
      <c r="Z24" s="14"/>
    </row>
    <row r="25" spans="2:26" ht="13.5" thickBot="1">
      <c r="B25" s="62" t="s">
        <v>50</v>
      </c>
      <c r="C25" s="47"/>
      <c r="F25" s="54"/>
      <c r="G25" s="16"/>
      <c r="H25" s="63"/>
      <c r="I25" s="49">
        <f>Zápasy!G44</f>
      </c>
      <c r="J25" s="212">
        <f>Zápasy!J44</f>
        <v>0</v>
      </c>
      <c r="K25" s="64"/>
      <c r="L25" s="49">
        <f>Zápasy!G36</f>
      </c>
      <c r="M25" s="212">
        <f>Zápasy!J36</f>
        <v>0</v>
      </c>
      <c r="N25" s="19"/>
      <c r="O25" s="51">
        <v>22</v>
      </c>
      <c r="P25" s="52">
        <f>Zápasy!H17</f>
      </c>
      <c r="Q25" s="213">
        <f>Zápasy!K17</f>
        <v>0</v>
      </c>
      <c r="R25" s="7"/>
      <c r="S25" s="18"/>
      <c r="T25" s="49">
        <f>Zápasy!G28</f>
      </c>
      <c r="U25" s="212">
        <f>Zápasy!J28</f>
        <v>0</v>
      </c>
      <c r="V25" s="19"/>
      <c r="X25" s="65" t="s">
        <v>51</v>
      </c>
      <c r="Y25" s="47"/>
      <c r="Z25" s="14"/>
    </row>
    <row r="26" spans="8:26" ht="13.5" thickBot="1">
      <c r="H26" s="16"/>
      <c r="I26" s="52">
        <f>Zápasy!H44</f>
      </c>
      <c r="J26" s="214">
        <f>Zápasy!K44</f>
        <v>0</v>
      </c>
      <c r="K26" s="16"/>
      <c r="L26" s="52">
        <f>Zápasy!H36</f>
      </c>
      <c r="M26" s="214">
        <f>Zápasy!K36</f>
        <v>0</v>
      </c>
      <c r="O26" s="55">
        <v>27</v>
      </c>
      <c r="P26" s="49">
        <f>Zápasy!G18</f>
      </c>
      <c r="Q26" s="211">
        <f>Zápasy!J18</f>
        <v>0</v>
      </c>
      <c r="R26" s="15"/>
      <c r="T26" s="52">
        <f>Zápasy!H28</f>
      </c>
      <c r="U26" s="214">
        <f>Zápasy!K28</f>
        <v>0</v>
      </c>
      <c r="V26" s="14"/>
      <c r="Z26" s="14"/>
    </row>
    <row r="27" spans="8:26" ht="13.5" thickBot="1">
      <c r="H27" s="16"/>
      <c r="I27" s="60" t="s">
        <v>52</v>
      </c>
      <c r="J27" s="54"/>
      <c r="K27" s="16"/>
      <c r="L27" s="22"/>
      <c r="M27" s="54"/>
      <c r="O27" s="48">
        <v>6</v>
      </c>
      <c r="P27" s="52">
        <f>Zápasy!H18</f>
      </c>
      <c r="Q27" s="213">
        <f>Zápasy!K18</f>
        <v>0</v>
      </c>
      <c r="T27" s="65" t="s">
        <v>53</v>
      </c>
      <c r="U27" s="47"/>
      <c r="V27" s="14"/>
      <c r="Z27" s="14"/>
    </row>
    <row r="28" spans="3:26" ht="13.5" thickBot="1">
      <c r="C28" s="47"/>
      <c r="F28" s="47"/>
      <c r="I28" s="3">
        <v>39</v>
      </c>
      <c r="J28" s="47"/>
      <c r="L28" s="3">
        <v>31</v>
      </c>
      <c r="M28" s="47"/>
      <c r="O28" s="48">
        <v>7</v>
      </c>
      <c r="P28" s="49">
        <f>Zápasy!G19</f>
      </c>
      <c r="Q28" s="211">
        <f>Zápasy!J19</f>
        <v>0</v>
      </c>
      <c r="T28" s="3">
        <v>23</v>
      </c>
      <c r="U28" s="47"/>
      <c r="Y28" s="47"/>
      <c r="Z28" s="14"/>
    </row>
    <row r="29" spans="9:26" ht="13.5" thickBot="1">
      <c r="I29" s="49">
        <f>Zápasy!G45</f>
      </c>
      <c r="J29" s="212">
        <f>Zápasy!J45</f>
        <v>0</v>
      </c>
      <c r="K29" s="50"/>
      <c r="L29" s="49">
        <f>Zápasy!G37</f>
      </c>
      <c r="M29" s="212">
        <f>Zápasy!J37</f>
        <v>0</v>
      </c>
      <c r="N29" s="19"/>
      <c r="O29" s="51">
        <v>26</v>
      </c>
      <c r="P29" s="52">
        <f>Zápasy!H19</f>
      </c>
      <c r="Q29" s="213">
        <f>Zápasy!K19</f>
        <v>0</v>
      </c>
      <c r="R29" s="7"/>
      <c r="S29" s="18"/>
      <c r="T29" s="49">
        <f>Zápasy!G29</f>
      </c>
      <c r="U29" s="212">
        <f>Zápasy!J29</f>
        <v>0</v>
      </c>
      <c r="Y29" s="47"/>
      <c r="Z29" s="14"/>
    </row>
    <row r="30" spans="2:26" ht="13.5" thickBot="1">
      <c r="B30" s="3">
        <v>52</v>
      </c>
      <c r="C30" s="47"/>
      <c r="E30" s="53">
        <v>48</v>
      </c>
      <c r="F30" s="54"/>
      <c r="G30" s="16"/>
      <c r="H30" s="11"/>
      <c r="I30" s="52">
        <f>Zápasy!H45</f>
      </c>
      <c r="J30" s="214">
        <f>Zápasy!K45</f>
        <v>0</v>
      </c>
      <c r="L30" s="52">
        <f>Zápasy!H37</f>
      </c>
      <c r="M30" s="214">
        <f>Zápasy!K37</f>
        <v>0</v>
      </c>
      <c r="O30" s="55">
        <v>23</v>
      </c>
      <c r="P30" s="49">
        <f>Zápasy!G20</f>
      </c>
      <c r="Q30" s="211">
        <f>Zápasy!J20</f>
        <v>0</v>
      </c>
      <c r="R30" s="15"/>
      <c r="T30" s="52">
        <f>Zápasy!H29</f>
      </c>
      <c r="U30" s="214">
        <f>Zápasy!K29</f>
        <v>0</v>
      </c>
      <c r="V30" s="7"/>
      <c r="X30" s="3">
        <v>44</v>
      </c>
      <c r="Y30" s="47"/>
      <c r="Z30" s="14"/>
    </row>
    <row r="31" spans="2:26" ht="13.5" thickBot="1">
      <c r="B31" s="49">
        <f>Zápasy!G58</f>
      </c>
      <c r="C31" s="212">
        <f>Zápasy!J58</f>
        <v>0</v>
      </c>
      <c r="D31" s="57"/>
      <c r="E31" s="49">
        <f>Zápasy!G54</f>
      </c>
      <c r="F31" s="212">
        <f>Zápasy!J54</f>
        <v>0</v>
      </c>
      <c r="G31" s="58"/>
      <c r="H31" s="59"/>
      <c r="I31" s="60" t="s">
        <v>54</v>
      </c>
      <c r="J31" s="54"/>
      <c r="K31" s="16"/>
      <c r="L31" s="22"/>
      <c r="M31" s="54"/>
      <c r="O31" s="48">
        <v>10</v>
      </c>
      <c r="P31" s="52">
        <f>Zápasy!H20</f>
      </c>
      <c r="Q31" s="213">
        <f>Zápasy!K20</f>
        <v>0</v>
      </c>
      <c r="R31" s="14"/>
      <c r="S31" s="14"/>
      <c r="T31" s="61" t="s">
        <v>55</v>
      </c>
      <c r="W31" s="17"/>
      <c r="X31" s="49">
        <f>Zápasy!G50</f>
      </c>
      <c r="Y31" s="212">
        <f>Zápasy!J50</f>
        <v>0</v>
      </c>
      <c r="Z31" s="14"/>
    </row>
    <row r="32" spans="1:28" ht="13.5" thickBot="1">
      <c r="A32" s="14"/>
      <c r="B32" s="52">
        <f>Zápasy!H58</f>
      </c>
      <c r="C32" s="214">
        <f>Zápasy!K58</f>
        <v>0</v>
      </c>
      <c r="D32" s="56"/>
      <c r="E32" s="52">
        <f>Zápasy!H54</f>
      </c>
      <c r="F32" s="214">
        <f>Zápasy!K54</f>
        <v>0</v>
      </c>
      <c r="G32" s="16"/>
      <c r="H32" s="59"/>
      <c r="I32" s="3">
        <v>40</v>
      </c>
      <c r="J32" s="54"/>
      <c r="K32" s="16"/>
      <c r="L32" s="3">
        <v>32</v>
      </c>
      <c r="M32" s="54"/>
      <c r="O32" s="48">
        <v>15</v>
      </c>
      <c r="P32" s="49">
        <f>Zápasy!G21</f>
      </c>
      <c r="Q32" s="211">
        <f>Zápasy!J21</f>
        <v>0</v>
      </c>
      <c r="T32" s="3">
        <v>24</v>
      </c>
      <c r="U32" s="47"/>
      <c r="V32" s="8"/>
      <c r="X32" s="52">
        <f>Zápasy!H50</f>
      </c>
      <c r="Y32" s="214">
        <f>Zápasy!K50</f>
        <v>0</v>
      </c>
      <c r="Z32" s="14"/>
      <c r="AB32" s="100"/>
    </row>
    <row r="33" spans="1:25" ht="13.5" thickBot="1">
      <c r="A33" s="14"/>
      <c r="B33" s="62" t="s">
        <v>56</v>
      </c>
      <c r="C33" s="47"/>
      <c r="F33" s="54"/>
      <c r="G33" s="16"/>
      <c r="H33" s="63"/>
      <c r="I33" s="49">
        <f>Zápasy!G46</f>
      </c>
      <c r="J33" s="212">
        <f>Zápasy!J46</f>
        <v>0</v>
      </c>
      <c r="K33" s="64"/>
      <c r="L33" s="49">
        <f>Zápasy!G38</f>
      </c>
      <c r="M33" s="212">
        <f>Zápasy!J38</f>
        <v>0</v>
      </c>
      <c r="N33" s="19"/>
      <c r="O33" s="51">
        <v>18</v>
      </c>
      <c r="P33" s="52">
        <f>Zápasy!H21</f>
      </c>
      <c r="Q33" s="213">
        <f>Zápasy!K21</f>
        <v>0</v>
      </c>
      <c r="R33" s="7"/>
      <c r="S33" s="18"/>
      <c r="T33" s="49">
        <f>Zápasy!G30</f>
      </c>
      <c r="U33" s="212">
        <f>Zápasy!J30</f>
        <v>0</v>
      </c>
      <c r="V33" s="19"/>
      <c r="X33" s="65" t="s">
        <v>57</v>
      </c>
      <c r="Y33" s="47"/>
    </row>
    <row r="34" spans="8:24" ht="13.5" thickBot="1">
      <c r="H34" s="16"/>
      <c r="I34" s="52">
        <f>Zápasy!H46</f>
      </c>
      <c r="J34" s="214">
        <f>Zápasy!K46</f>
        <v>0</v>
      </c>
      <c r="K34" s="16"/>
      <c r="L34" s="52">
        <f>Zápasy!H38</f>
      </c>
      <c r="M34" s="214">
        <f>Zápasy!K38</f>
        <v>0</v>
      </c>
      <c r="O34" s="55">
        <v>31</v>
      </c>
      <c r="P34" s="49">
        <f>Zápasy!G22</f>
      </c>
      <c r="Q34" s="211">
        <f>Zápasy!J22</f>
        <v>0</v>
      </c>
      <c r="R34" s="15"/>
      <c r="T34" s="52">
        <f>Zápasy!H30</f>
      </c>
      <c r="U34" s="214">
        <f>Zápasy!K30</f>
        <v>0</v>
      </c>
      <c r="V34" s="14"/>
      <c r="X34" s="215"/>
    </row>
    <row r="35" spans="8:22" ht="13.5" thickBot="1">
      <c r="H35" s="16"/>
      <c r="I35" s="60" t="s">
        <v>58</v>
      </c>
      <c r="J35" s="54"/>
      <c r="K35" s="16"/>
      <c r="L35" s="22"/>
      <c r="M35" s="54"/>
      <c r="O35" s="48">
        <v>2</v>
      </c>
      <c r="P35" s="52">
        <f>Zápasy!H22</f>
      </c>
      <c r="Q35" s="213">
        <f>Zápasy!K22</f>
        <v>0</v>
      </c>
      <c r="T35" s="65" t="s">
        <v>59</v>
      </c>
      <c r="U35" s="47"/>
      <c r="V35" s="14"/>
    </row>
    <row r="36" spans="2:25" ht="12.75" customHeight="1" thickBot="1">
      <c r="B36" s="66" t="s">
        <v>0</v>
      </c>
      <c r="C36" s="66"/>
      <c r="D36" s="67"/>
      <c r="E36" s="66" t="s">
        <v>1</v>
      </c>
      <c r="F36" s="66"/>
      <c r="G36" s="67"/>
      <c r="H36" s="67"/>
      <c r="I36" s="66" t="s">
        <v>2</v>
      </c>
      <c r="J36" s="66"/>
      <c r="K36" s="68"/>
      <c r="L36" s="66" t="s">
        <v>3</v>
      </c>
      <c r="M36" s="69"/>
      <c r="O36" s="6"/>
      <c r="P36" s="5"/>
      <c r="Q36" s="47"/>
      <c r="U36" s="47"/>
      <c r="Y36" s="47"/>
    </row>
    <row r="37" spans="2:27" ht="13.5" thickBot="1">
      <c r="B37" s="39" t="s">
        <v>28</v>
      </c>
      <c r="C37" s="41"/>
      <c r="D37" s="40"/>
      <c r="E37" s="40" t="s">
        <v>29</v>
      </c>
      <c r="F37" s="41"/>
      <c r="G37" s="40"/>
      <c r="H37" s="40"/>
      <c r="I37" s="40" t="s">
        <v>30</v>
      </c>
      <c r="J37" s="41"/>
      <c r="K37" s="40"/>
      <c r="L37" s="40" t="s">
        <v>31</v>
      </c>
      <c r="M37" s="41"/>
      <c r="N37" s="40"/>
      <c r="O37" s="42"/>
      <c r="P37" s="40" t="s">
        <v>32</v>
      </c>
      <c r="Q37" s="41"/>
      <c r="R37" s="40"/>
      <c r="S37" s="40"/>
      <c r="T37" s="40" t="s">
        <v>33</v>
      </c>
      <c r="U37" s="41"/>
      <c r="V37" s="40"/>
      <c r="W37" s="40"/>
      <c r="X37" s="40" t="s">
        <v>34</v>
      </c>
      <c r="Y37" s="74"/>
      <c r="AA37" s="70"/>
    </row>
    <row r="38" spans="16:24" ht="13.5" thickBot="1">
      <c r="P38" s="4" t="s">
        <v>60</v>
      </c>
      <c r="T38" s="4" t="s">
        <v>61</v>
      </c>
      <c r="X38" s="4" t="s">
        <v>62</v>
      </c>
    </row>
    <row r="39" spans="2:25" ht="13.5" thickBot="1">
      <c r="B39" s="197" t="str">
        <f>Zápasy!B2</f>
        <v>&lt;název turnaje&gt;</v>
      </c>
      <c r="C39" s="198"/>
      <c r="D39" s="198"/>
      <c r="E39" s="198"/>
      <c r="F39" s="198"/>
      <c r="G39" s="198"/>
      <c r="H39" s="198"/>
      <c r="I39" s="198"/>
      <c r="J39" s="198"/>
      <c r="K39" s="198"/>
      <c r="L39" s="198"/>
      <c r="M39" s="199"/>
      <c r="P39" s="49">
        <f>Zápasy!G59</f>
      </c>
      <c r="Q39" s="212">
        <f>Zápasy!J59</f>
        <v>0</v>
      </c>
      <c r="T39" s="71"/>
      <c r="U39" s="47"/>
      <c r="X39" s="5"/>
      <c r="Y39" s="47"/>
    </row>
    <row r="40" spans="2:21" ht="13.5" thickBot="1">
      <c r="B40" s="200"/>
      <c r="C40" s="201"/>
      <c r="D40" s="201"/>
      <c r="E40" s="201"/>
      <c r="F40" s="201"/>
      <c r="G40" s="201"/>
      <c r="H40" s="201"/>
      <c r="I40" s="201"/>
      <c r="J40" s="201"/>
      <c r="K40" s="201"/>
      <c r="L40" s="201"/>
      <c r="M40" s="202"/>
      <c r="P40" s="72">
        <f>Zápasy!H59</f>
      </c>
      <c r="Q40" s="216">
        <f>Zápasy!K59</f>
        <v>0</v>
      </c>
      <c r="R40" s="7"/>
      <c r="S40" s="18"/>
      <c r="T40" s="49">
        <f>Zápasy!G63</f>
      </c>
      <c r="U40" s="212">
        <f>Zápasy!J63</f>
        <v>0</v>
      </c>
    </row>
    <row r="41" spans="16:25" ht="13.5" thickBot="1">
      <c r="P41" s="49">
        <f>Zápasy!G60</f>
      </c>
      <c r="Q41" s="212">
        <f>Zápasy!J60</f>
        <v>0</v>
      </c>
      <c r="R41" s="8"/>
      <c r="T41" s="72">
        <f>Zápasy!H63</f>
      </c>
      <c r="U41" s="216">
        <f>Zápasy!K63</f>
        <v>0</v>
      </c>
      <c r="V41" s="7"/>
      <c r="X41" s="71"/>
      <c r="Y41" s="47"/>
    </row>
    <row r="42" spans="16:25" ht="13.5" thickBot="1">
      <c r="P42" s="72">
        <f>Zápasy!H60</f>
      </c>
      <c r="Q42" s="216">
        <f>Zápasy!K60</f>
        <v>0</v>
      </c>
      <c r="R42" s="73"/>
      <c r="W42" s="17"/>
      <c r="X42" s="49">
        <f>Zápasy!G65</f>
      </c>
      <c r="Y42" s="212">
        <f>Zápasy!J65</f>
        <v>0</v>
      </c>
    </row>
    <row r="43" spans="16:25" ht="13.5" thickBot="1">
      <c r="P43" s="49">
        <f>Zápasy!G61</f>
      </c>
      <c r="Q43" s="212">
        <f>Zápasy!J61</f>
        <v>0</v>
      </c>
      <c r="T43" s="71"/>
      <c r="U43" s="47"/>
      <c r="V43" s="8"/>
      <c r="X43" s="72">
        <f>Zápasy!H65</f>
      </c>
      <c r="Y43" s="216">
        <f>Zápasy!K65</f>
        <v>0</v>
      </c>
    </row>
    <row r="44" spans="16:22" ht="13.5" thickBot="1">
      <c r="P44" s="72">
        <f>Zápasy!H61</f>
      </c>
      <c r="Q44" s="216">
        <f>Zápasy!K61</f>
        <v>0</v>
      </c>
      <c r="R44" s="7"/>
      <c r="S44" s="18"/>
      <c r="T44" s="49">
        <f>Zápasy!G64</f>
      </c>
      <c r="U44" s="212">
        <f>Zápasy!J64</f>
        <v>0</v>
      </c>
      <c r="V44" s="15"/>
    </row>
    <row r="45" spans="16:21" ht="13.5" thickBot="1">
      <c r="P45" s="49">
        <f>Zápasy!G62</f>
      </c>
      <c r="Q45" s="212">
        <f>Zápasy!J62</f>
        <v>0</v>
      </c>
      <c r="R45" s="15"/>
      <c r="T45" s="72">
        <f>Zápasy!H64</f>
      </c>
      <c r="U45" s="216">
        <f>Zápasy!K64</f>
        <v>0</v>
      </c>
    </row>
    <row r="46" spans="16:23" ht="13.5" thickBot="1">
      <c r="P46" s="72">
        <f>Zápasy!H62</f>
      </c>
      <c r="Q46" s="216">
        <f>Zápasy!K62</f>
        <v>0</v>
      </c>
      <c r="T46" s="5"/>
      <c r="U46" s="47"/>
      <c r="V46" s="14"/>
      <c r="W46" s="14"/>
    </row>
    <row r="47" spans="20:25" ht="12.75">
      <c r="T47" s="5"/>
      <c r="U47" s="47"/>
      <c r="V47" s="14"/>
      <c r="W47" s="14"/>
      <c r="Y47" s="47"/>
    </row>
    <row r="48" ht="12.75">
      <c r="Y48" s="47"/>
    </row>
    <row r="49" ht="12.75">
      <c r="Y49" s="47"/>
    </row>
    <row r="50" ht="12.75">
      <c r="Y50" s="47"/>
    </row>
    <row r="51" spans="20:25" ht="12.75">
      <c r="T51" s="65"/>
      <c r="U51" s="47"/>
      <c r="Y51" s="47"/>
    </row>
    <row r="52" spans="21:25" ht="12.75">
      <c r="U52" s="47"/>
      <c r="Y52" s="47"/>
    </row>
  </sheetData>
  <sheetProtection sheet="1" objects="1" scenarios="1" selectLockedCells="1"/>
  <mergeCells count="1">
    <mergeCell ref="B39:M40"/>
  </mergeCells>
  <conditionalFormatting sqref="T40:T41 P39:P46 X42:X43 T44:T45 L5:L6 I5:I6 I33:I34 E23:E24 L33:L34 X31:X32 T5:T6 P4:P35 X7:X8 L9:L10 I9:I10 B31:B32 B7:B8 I13:I14 L13:L14 T29:T30 X23:X24 T9:T10 L17:L18 I17:I18 E7:E8 B15:B16 I21:I22 L21:L22 T17:T18 T13:T14 X15:X16 L25:L26 I25:I26 E15:E16 B23:B24 I29:I30 L29:L30 T21:T22 T25:T26 T33:T34 E31:E32">
    <cfRule type="cellIs" priority="1" dxfId="7" operator="equal" stopIfTrue="1">
      <formula>$X$34</formula>
    </cfRule>
  </conditionalFormatting>
  <conditionalFormatting sqref="Q34 Q6 Q8 Q10 Q12 Q14 Q16 Q18 Q20 Q22 Q24 Q26 Q28 Q30 Q32 M5 M9 M13 M17 M21 M25 M29 M33 J33 J29 J25 J21 J17 J13 J9 J5 F7 F15 F23 F31 C31 C23 C15 C7 Q39 Q41 Q43 Q45 U40 U44 Y42 U5 U9 U13 U17 U21 U25 U29 U33 Y31 Y23 Y15 Y7 Q4">
    <cfRule type="expression" priority="2" dxfId="8" stopIfTrue="1">
      <formula>OR(B4="###",B5="###")</formula>
    </cfRule>
    <cfRule type="expression" priority="3" dxfId="9" stopIfTrue="1">
      <formula>C4+C5&gt;0</formula>
    </cfRule>
  </conditionalFormatting>
  <conditionalFormatting sqref="Q35 Q7 Q9 Q11 Q13 Q15 Q17 Q19 Q21 Q23 Q25 Q27 Q29 Q31 Q33 M6 M10 M14 M18 M22 M26 M30 M34 J34 J30 J26 J22 J18 J14 J10 J6 F8 F16 F24 F32 C32 C24 C16 C8 Q40 Q42 Q44 Q46 U41 U45 Y43 U6 U10 U14 U18 U22 U26 U30 U34 Y32 Y24 Y16 Y8 Q5">
    <cfRule type="expression" priority="4" dxfId="8" stopIfTrue="1">
      <formula>OR(B4="###",B5="###")</formula>
    </cfRule>
    <cfRule type="expression" priority="5" dxfId="9" stopIfTrue="1">
      <formula>C4+C5&gt;0</formula>
    </cfRule>
  </conditionalFormatting>
  <dataValidations count="1">
    <dataValidation type="list" allowBlank="1" showInputMessage="1" showErrorMessage="1" sqref="T57">
      <formula1>$I$42:$I$43</formula1>
    </dataValidation>
  </dataValidations>
  <printOptions/>
  <pageMargins left="0.75" right="0.75" top="1" bottom="1" header="0.4921259845" footer="0.4921259845"/>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C38"/>
  <sheetViews>
    <sheetView showGridLines="0" showRowColHeaders="0" workbookViewId="0" topLeftCell="A1">
      <selection activeCell="M27" sqref="M27"/>
    </sheetView>
  </sheetViews>
  <sheetFormatPr defaultColWidth="9.140625" defaultRowHeight="12.75"/>
  <sheetData>
    <row r="1" ht="18">
      <c r="A1" s="109" t="s">
        <v>82</v>
      </c>
    </row>
    <row r="2" ht="12.75">
      <c r="B2" t="s">
        <v>83</v>
      </c>
    </row>
    <row r="3" ht="12.75">
      <c r="B3" t="s">
        <v>107</v>
      </c>
    </row>
    <row r="4" ht="12.75">
      <c r="B4" t="s">
        <v>84</v>
      </c>
    </row>
    <row r="6" ht="12.75">
      <c r="A6" t="s">
        <v>85</v>
      </c>
    </row>
    <row r="7" ht="12.75">
      <c r="A7" t="s">
        <v>108</v>
      </c>
    </row>
    <row r="8" ht="12.75">
      <c r="A8" t="s">
        <v>86</v>
      </c>
    </row>
    <row r="10" ht="12.75">
      <c r="B10" s="217" t="s">
        <v>87</v>
      </c>
    </row>
    <row r="11" ht="12.75">
      <c r="B11" s="217" t="s">
        <v>109</v>
      </c>
    </row>
    <row r="13" ht="12.75">
      <c r="A13" t="s">
        <v>88</v>
      </c>
    </row>
    <row r="14" ht="12.75">
      <c r="A14" t="s">
        <v>89</v>
      </c>
    </row>
    <row r="15" ht="12.75">
      <c r="A15" t="s">
        <v>90</v>
      </c>
    </row>
    <row r="17" ht="12.75">
      <c r="B17" t="s">
        <v>111</v>
      </c>
    </row>
    <row r="18" ht="12.75">
      <c r="C18" t="s">
        <v>91</v>
      </c>
    </row>
    <row r="19" ht="12.75">
      <c r="C19" t="s">
        <v>112</v>
      </c>
    </row>
    <row r="20" ht="12.75">
      <c r="C20" t="s">
        <v>92</v>
      </c>
    </row>
    <row r="21" ht="12.75">
      <c r="C21" t="s">
        <v>93</v>
      </c>
    </row>
    <row r="22" ht="12.75">
      <c r="C22" t="s">
        <v>94</v>
      </c>
    </row>
    <row r="24" ht="12.75">
      <c r="A24" t="s">
        <v>110</v>
      </c>
    </row>
    <row r="25" ht="12.75">
      <c r="A25" t="s">
        <v>95</v>
      </c>
    </row>
    <row r="26" ht="12.75">
      <c r="A26" t="s">
        <v>96</v>
      </c>
    </row>
    <row r="28" ht="12.75">
      <c r="B28" t="s">
        <v>97</v>
      </c>
    </row>
    <row r="29" ht="12.75">
      <c r="B29" t="s">
        <v>98</v>
      </c>
    </row>
    <row r="30" ht="12.75">
      <c r="C30" t="s">
        <v>99</v>
      </c>
    </row>
    <row r="31" ht="12.75">
      <c r="C31" t="s">
        <v>100</v>
      </c>
    </row>
    <row r="32" ht="12.75">
      <c r="C32" t="s">
        <v>101</v>
      </c>
    </row>
    <row r="34" ht="12.75">
      <c r="A34" t="s">
        <v>102</v>
      </c>
    </row>
    <row r="35" ht="12.75">
      <c r="A35" t="s">
        <v>103</v>
      </c>
    </row>
    <row r="37" ht="12.75">
      <c r="A37" t="s">
        <v>104</v>
      </c>
    </row>
    <row r="38" ht="12.75">
      <c r="A38" t="s">
        <v>105</v>
      </c>
    </row>
  </sheetData>
  <sheetProtection sheet="1" objects="1" scenarios="1" selectLockedCells="1"/>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Vladimír - Hajdovský</dc:creator>
  <cp:keywords/>
  <dc:description/>
  <cp:lastModifiedBy>Vladimír - Hajdovský</cp:lastModifiedBy>
  <cp:lastPrinted>2009-01-10T07:22:44Z</cp:lastPrinted>
  <dcterms:created xsi:type="dcterms:W3CDTF">2009-01-08T09:02:50Z</dcterms:created>
  <dcterms:modified xsi:type="dcterms:W3CDTF">2009-01-26T16:21:12Z</dcterms:modified>
  <cp:category/>
  <cp:version/>
  <cp:contentType/>
  <cp:contentStatus/>
</cp:coreProperties>
</file>